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5" documentId="13_ncr:1_{5ABFCC39-8A7C-4BCD-8251-FBE35EFF9CA3}" xr6:coauthVersionLast="47" xr6:coauthVersionMax="47" xr10:uidLastSave="{6833FB24-1240-49DF-A86B-13D992D1FD44}"/>
  <bookViews>
    <workbookView xWindow="1152" yWindow="1152" windowWidth="28968" windowHeight="13812" activeTab="4" xr2:uid="{00000000-000D-0000-FFFF-FFFF00000000}"/>
  </bookViews>
  <sheets>
    <sheet name="Start" sheetId="7" r:id="rId1"/>
    <sheet name="Gruppera kolumner" sheetId="1" r:id="rId2"/>
    <sheet name="Gruppera rader" sheetId="2" r:id="rId3"/>
    <sheet name="Rad och kolumn" sheetId="6" r:id="rId4"/>
    <sheet name="Autodisposition" sheetId="8" r:id="rId5"/>
    <sheet name="Gruppering diagram" sheetId="3" r:id="rId6"/>
    <sheet name="Gruppering tips1" sheetId="4" r:id="rId7"/>
    <sheet name="Gruppering tips2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8" l="1"/>
  <c r="M19" i="8"/>
  <c r="L19" i="8"/>
  <c r="K19" i="8"/>
  <c r="K21" i="8" s="1"/>
  <c r="J19" i="8"/>
  <c r="J21" i="8" s="1"/>
  <c r="I19" i="8"/>
  <c r="I21" i="8" s="1"/>
  <c r="H19" i="8"/>
  <c r="H21" i="8" s="1"/>
  <c r="G19" i="8"/>
  <c r="G21" i="8" s="1"/>
  <c r="F19" i="8"/>
  <c r="E19" i="8"/>
  <c r="D19" i="8"/>
  <c r="C19" i="8"/>
  <c r="B19" i="8"/>
  <c r="N19" i="8" s="1"/>
  <c r="N17" i="8"/>
  <c r="N16" i="8"/>
  <c r="N15" i="8"/>
  <c r="N14" i="8"/>
  <c r="M12" i="8"/>
  <c r="M21" i="8" s="1"/>
  <c r="L12" i="8"/>
  <c r="L21" i="8" s="1"/>
  <c r="K12" i="8"/>
  <c r="J12" i="8"/>
  <c r="I12" i="8"/>
  <c r="H12" i="8"/>
  <c r="G12" i="8"/>
  <c r="F12" i="8"/>
  <c r="E12" i="8"/>
  <c r="E21" i="8" s="1"/>
  <c r="D12" i="8"/>
  <c r="D21" i="8" s="1"/>
  <c r="C12" i="8"/>
  <c r="C21" i="8" s="1"/>
  <c r="B12" i="8"/>
  <c r="B21" i="8" s="1"/>
  <c r="N10" i="8"/>
  <c r="N9" i="8"/>
  <c r="N8" i="8"/>
  <c r="N7" i="8"/>
  <c r="N6" i="8"/>
  <c r="N5" i="8"/>
  <c r="N4" i="8"/>
  <c r="N3" i="8"/>
  <c r="N2" i="8"/>
  <c r="N4" i="7"/>
  <c r="N5" i="7"/>
  <c r="N3" i="7"/>
  <c r="H3" i="7"/>
  <c r="H4" i="7"/>
  <c r="N2" i="6"/>
  <c r="N3" i="6"/>
  <c r="N4" i="6"/>
  <c r="N5" i="6"/>
  <c r="N6" i="6"/>
  <c r="N7" i="6"/>
  <c r="N8" i="6"/>
  <c r="N9" i="6"/>
  <c r="N10" i="6"/>
  <c r="N12" i="6"/>
  <c r="N14" i="6"/>
  <c r="N15" i="6"/>
  <c r="N16" i="6"/>
  <c r="N17" i="6"/>
  <c r="N19" i="6"/>
  <c r="N21" i="6"/>
  <c r="H19" i="6"/>
  <c r="H21" i="6" s="1"/>
  <c r="E19" i="6"/>
  <c r="E21" i="6" s="1"/>
  <c r="D19" i="6"/>
  <c r="D21" i="6" s="1"/>
  <c r="B19" i="6"/>
  <c r="B21" i="6" s="1"/>
  <c r="C12" i="6"/>
  <c r="D12" i="6"/>
  <c r="E12" i="6"/>
  <c r="F12" i="6"/>
  <c r="G12" i="6"/>
  <c r="H12" i="6"/>
  <c r="I12" i="6"/>
  <c r="J12" i="6"/>
  <c r="K12" i="6"/>
  <c r="L12" i="6"/>
  <c r="M12" i="6"/>
  <c r="B12" i="6"/>
  <c r="D8" i="4"/>
  <c r="E8" i="4"/>
  <c r="D14" i="4"/>
  <c r="E14" i="4"/>
  <c r="D20" i="4"/>
  <c r="E20" i="4"/>
  <c r="D26" i="4"/>
  <c r="E26" i="4"/>
  <c r="C14" i="4"/>
  <c r="C20" i="4"/>
  <c r="C26" i="4"/>
  <c r="C8" i="4"/>
  <c r="N21" i="8" l="1"/>
  <c r="N12" i="8"/>
  <c r="H5" i="7"/>
  <c r="C19" i="6"/>
  <c r="C21" i="6" s="1"/>
  <c r="G19" i="6"/>
  <c r="G21" i="6" s="1"/>
  <c r="F19" i="6"/>
  <c r="F21" i="6" s="1"/>
  <c r="L19" i="6"/>
  <c r="L21" i="6" s="1"/>
  <c r="M19" i="6"/>
  <c r="M21" i="6" s="1"/>
  <c r="J19" i="6"/>
  <c r="J21" i="6" s="1"/>
  <c r="K19" i="6"/>
  <c r="K21" i="6" s="1"/>
  <c r="I19" i="6"/>
  <c r="I21" i="6" s="1"/>
  <c r="N9" i="1"/>
  <c r="N4" i="1"/>
  <c r="N5" i="1"/>
  <c r="R9" i="1"/>
  <c r="R8" i="1"/>
  <c r="N7" i="1"/>
  <c r="N6" i="1"/>
  <c r="R5" i="1"/>
  <c r="R7" i="1"/>
  <c r="R10" i="1"/>
  <c r="N3" i="1"/>
  <c r="R4" i="1"/>
  <c r="R6" i="1"/>
  <c r="N8" i="1"/>
  <c r="R2" i="1"/>
  <c r="R3" i="1"/>
  <c r="N10" i="1"/>
  <c r="N2" i="1"/>
  <c r="J2" i="1"/>
  <c r="J3" i="1"/>
  <c r="J4" i="1"/>
  <c r="J7" i="1"/>
  <c r="I2" i="1"/>
  <c r="I3" i="1"/>
  <c r="I4" i="1"/>
  <c r="I5" i="1"/>
  <c r="I6" i="1"/>
  <c r="I7" i="1"/>
  <c r="I8" i="1"/>
  <c r="I9" i="1"/>
  <c r="J9" i="1" s="1"/>
  <c r="I10" i="1"/>
  <c r="E2" i="1"/>
  <c r="E3" i="1"/>
  <c r="E4" i="1"/>
  <c r="E5" i="1"/>
  <c r="J5" i="1" s="1"/>
  <c r="E6" i="1"/>
  <c r="E7" i="1"/>
  <c r="E8" i="1"/>
  <c r="E9" i="1"/>
  <c r="E10" i="1"/>
  <c r="S6" i="1" l="1"/>
  <c r="S2" i="1"/>
  <c r="S3" i="1"/>
  <c r="S9" i="1"/>
  <c r="S7" i="1"/>
  <c r="S10" i="1"/>
  <c r="S5" i="1"/>
  <c r="S8" i="1"/>
  <c r="S4" i="1"/>
  <c r="C37" i="2"/>
  <c r="C30" i="2"/>
  <c r="C9" i="2"/>
  <c r="C23" i="2"/>
  <c r="C16" i="2"/>
  <c r="J10" i="1"/>
  <c r="J8" i="1"/>
  <c r="J6" i="1"/>
  <c r="C38" i="2" l="1"/>
</calcChain>
</file>

<file path=xl/sharedStrings.xml><?xml version="1.0" encoding="utf-8"?>
<sst xmlns="http://schemas.openxmlformats.org/spreadsheetml/2006/main" count="174" uniqueCount="70">
  <si>
    <t>Produkt</t>
  </si>
  <si>
    <t>Avokado</t>
  </si>
  <si>
    <t>Lime</t>
  </si>
  <si>
    <t>Apelsin</t>
  </si>
  <si>
    <t>Melon</t>
  </si>
  <si>
    <t>Päron</t>
  </si>
  <si>
    <t>Jan</t>
  </si>
  <si>
    <t>Feb</t>
  </si>
  <si>
    <t>Mar</t>
  </si>
  <si>
    <t>Vindruva</t>
  </si>
  <si>
    <t>Banan</t>
  </si>
  <si>
    <t>Citron</t>
  </si>
  <si>
    <t>Äpple</t>
  </si>
  <si>
    <t>Apr</t>
  </si>
  <si>
    <t>Maj</t>
  </si>
  <si>
    <t>Jun</t>
  </si>
  <si>
    <t>Halvår Total</t>
  </si>
  <si>
    <t>Q1 Total</t>
  </si>
  <si>
    <t>Q2 Total</t>
  </si>
  <si>
    <t>Peter</t>
  </si>
  <si>
    <t>Mikael</t>
  </si>
  <si>
    <t>Marie</t>
  </si>
  <si>
    <t>Frida</t>
  </si>
  <si>
    <t>Linnéa</t>
  </si>
  <si>
    <t>Tove</t>
  </si>
  <si>
    <t>Vecka</t>
  </si>
  <si>
    <t>Elev</t>
  </si>
  <si>
    <t>Resultat</t>
  </si>
  <si>
    <t>Medel</t>
  </si>
  <si>
    <t>Medel totalt</t>
  </si>
  <si>
    <t>Region</t>
  </si>
  <si>
    <t>Värmland</t>
  </si>
  <si>
    <t>Kronoberg</t>
  </si>
  <si>
    <t>Halland</t>
  </si>
  <si>
    <t>Skåne</t>
  </si>
  <si>
    <t>Gävleborg</t>
  </si>
  <si>
    <t>Besökare</t>
  </si>
  <si>
    <t>Mån</t>
  </si>
  <si>
    <t>Tis</t>
  </si>
  <si>
    <t>Ons</t>
  </si>
  <si>
    <t>Tor</t>
  </si>
  <si>
    <t>Fre</t>
  </si>
  <si>
    <t>Vecka 1</t>
  </si>
  <si>
    <t>Olle</t>
  </si>
  <si>
    <t>Valter</t>
  </si>
  <si>
    <t>Vecka 2</t>
  </si>
  <si>
    <t>Vecka 3</t>
  </si>
  <si>
    <t>Vecka 4</t>
  </si>
  <si>
    <t>Månad</t>
  </si>
  <si>
    <t>Värde</t>
  </si>
  <si>
    <t>Mer info -&gt;</t>
  </si>
  <si>
    <t>Jul</t>
  </si>
  <si>
    <t>Aug</t>
  </si>
  <si>
    <t>Sep</t>
  </si>
  <si>
    <t>Q3 Total</t>
  </si>
  <si>
    <t>Okt</t>
  </si>
  <si>
    <t>Nov</t>
  </si>
  <si>
    <t>Dec</t>
  </si>
  <si>
    <t>Q4 Total</t>
  </si>
  <si>
    <t>Helår Total</t>
  </si>
  <si>
    <t>Total försälning</t>
  </si>
  <si>
    <t>Transport</t>
  </si>
  <si>
    <t>Personal</t>
  </si>
  <si>
    <t>Lager</t>
  </si>
  <si>
    <t>Övrigt</t>
  </si>
  <si>
    <t>Total kostnad</t>
  </si>
  <si>
    <t>Totalt</t>
  </si>
  <si>
    <t>Adam</t>
  </si>
  <si>
    <t>Chris</t>
  </si>
  <si>
    <t>Halva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</si>
</sst>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3" fontId="0" fillId="0" borderId="1" xfId="0" applyNumberFormat="1" applyBorder="1"/>
    <xf numFmtId="3" fontId="0" fillId="2" borderId="1" xfId="0" applyNumberFormat="1" applyFill="1" applyBorder="1"/>
    <xf numFmtId="3" fontId="0" fillId="3" borderId="1" xfId="0" applyNumberFormat="1" applyFill="1" applyBorder="1"/>
    <xf numFmtId="0" fontId="4" fillId="4" borderId="0" xfId="0" applyFont="1" applyFill="1"/>
    <xf numFmtId="0" fontId="1" fillId="5" borderId="0" xfId="0" applyFont="1" applyFill="1"/>
    <xf numFmtId="0" fontId="5" fillId="0" borderId="0" xfId="0" applyFont="1"/>
    <xf numFmtId="164" fontId="1" fillId="5" borderId="0" xfId="0" applyNumberFormat="1" applyFont="1" applyFill="1"/>
    <xf numFmtId="164" fontId="5" fillId="0" borderId="0" xfId="0" applyNumberFormat="1" applyFont="1"/>
    <xf numFmtId="0" fontId="0" fillId="0" borderId="1" xfId="0" applyBorder="1"/>
    <xf numFmtId="0" fontId="6" fillId="0" borderId="0" xfId="0" applyFont="1"/>
    <xf numFmtId="0" fontId="3" fillId="6" borderId="1" xfId="0" applyFont="1" applyFill="1" applyBorder="1"/>
    <xf numFmtId="0" fontId="0" fillId="0" borderId="1" xfId="0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3" fontId="0" fillId="8" borderId="1" xfId="0" applyNumberFormat="1" applyFill="1" applyBorder="1"/>
    <xf numFmtId="0" fontId="0" fillId="9" borderId="1" xfId="0" applyFill="1" applyBorder="1"/>
    <xf numFmtId="0" fontId="7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2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'Gruppering diagram'!$C$3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'Gruppering diagram'!$B$4:$B$8</c:f>
              <c:strCache>
                <c:ptCount val="5"/>
                <c:pt idx="0">
                  <c:v>Värmland</c:v>
                </c:pt>
                <c:pt idx="1">
                  <c:v>Kronoberg</c:v>
                </c:pt>
                <c:pt idx="2">
                  <c:v>Halland</c:v>
                </c:pt>
                <c:pt idx="3">
                  <c:v>Skåne</c:v>
                </c:pt>
                <c:pt idx="4">
                  <c:v>Gävleborg</c:v>
                </c:pt>
              </c:strCache>
            </c:strRef>
          </c:cat>
          <c:val>
            <c:numRef>
              <c:f>'Gruppering diagram'!$C$4:$C$8</c:f>
              <c:numCache>
                <c:formatCode>General</c:formatCode>
                <c:ptCount val="5"/>
                <c:pt idx="0">
                  <c:v>371296</c:v>
                </c:pt>
                <c:pt idx="1">
                  <c:v>436761</c:v>
                </c:pt>
                <c:pt idx="2">
                  <c:v>325587</c:v>
                </c:pt>
                <c:pt idx="3">
                  <c:v>464781</c:v>
                </c:pt>
                <c:pt idx="4">
                  <c:v>304640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A-4E63-BEDB-00DE13707A3C}"/>
            </c:ext>
          </c:extLst>
        </c:ser>
        <c:ser>
          <c:idx val="1"/>
          <c:order val="1"/>
          <c:tx>
            <c:strRef>
              <c:f>'Gruppering diagram'!$D$3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'Gruppering diagram'!$B$4:$B$8</c:f>
              <c:strCache>
                <c:ptCount val="5"/>
                <c:pt idx="0">
                  <c:v>Värmland</c:v>
                </c:pt>
                <c:pt idx="1">
                  <c:v>Kronoberg</c:v>
                </c:pt>
                <c:pt idx="2">
                  <c:v>Halland</c:v>
                </c:pt>
                <c:pt idx="3">
                  <c:v>Skåne</c:v>
                </c:pt>
                <c:pt idx="4">
                  <c:v>Gävleborg</c:v>
                </c:pt>
              </c:strCache>
            </c:strRef>
          </c:cat>
          <c:val>
            <c:numRef>
              <c:f>'Gruppering diagram'!$D$4:$D$8</c:f>
              <c:numCache>
                <c:formatCode>General</c:formatCode>
                <c:ptCount val="5"/>
                <c:pt idx="0">
                  <c:v>339363</c:v>
                </c:pt>
                <c:pt idx="1">
                  <c:v>278798</c:v>
                </c:pt>
                <c:pt idx="2">
                  <c:v>285377</c:v>
                </c:pt>
                <c:pt idx="3">
                  <c:v>453616</c:v>
                </c:pt>
                <c:pt idx="4">
                  <c:v>263270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A-4E63-BEDB-00DE13707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1221296"/>
        <c:axId val="1641220464"/>
      </c:barChart>
      <c:catAx>
        <c:axId val="164122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41220464"/>
        <c:crosses val="autoZero"/>
        <c:auto val="1"/>
        <c:lblAlgn val="ctr"/>
        <c:lblOffset val="100"/>
        <c:noMultiLvlLbl val="0"/>
      </c:catAx>
      <c:valAx>
        <c:axId val="164122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4122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'Gruppering tips2'!$C$3</c:f>
              <c:strCache>
                <c:ptCount val="1"/>
                <c:pt idx="0">
                  <c:v>Värde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'Gruppering tips2'!$B$4:$B$9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</c:strCache>
            </c:strRef>
          </c:cat>
          <c:val>
            <c:numRef>
              <c:f>'Gruppering tips2'!$C$4:$C$9</c:f>
              <c:numCache>
                <c:formatCode>#,##0</c:formatCode>
                <c:ptCount val="6"/>
                <c:pt idx="0">
                  <c:v>25000</c:v>
                </c:pt>
                <c:pt idx="1">
                  <c:v>31000</c:v>
                </c:pt>
                <c:pt idx="2">
                  <c:v>19500</c:v>
                </c:pt>
                <c:pt idx="3">
                  <c:v>27800</c:v>
                </c:pt>
                <c:pt idx="4">
                  <c:v>29300</c:v>
                </c:pt>
                <c:pt idx="5">
                  <c:v>19400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E-494B-BBB9-D287C6006A7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127370032"/>
        <c:axId val="1127348816"/>
      </c:barChart>
      <c:catAx>
        <c:axId val="112737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27348816"/>
        <c:crosses val="autoZero"/>
        <c:auto val="1"/>
        <c:lblAlgn val="ctr"/>
        <c:lblOffset val="100"/>
        <c:noMultiLvlLbl val="0"/>
      </c:catAx>
      <c:valAx>
        <c:axId val="112734881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12737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218440</xdr:colOff>
      <xdr:row>11</xdr:row>
      <xdr:rowOff>40640</xdr:rowOff>
    </xdr:from>
    <xdr:to>
      <xdr:col>13</xdr:col>
      <xdr:colOff>558800</xdr:colOff>
      <xdr:row>19</xdr:row>
      <xdr:rowOff>137160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364DAB7E-CD51-0DE2-86AF-283AC9932B07}"/>
            </a:ext>
          </a:extLst>
        </xdr:cNvPr>
        <xdr:cNvSpPr txBox="1"/>
      </xdr:nvSpPr>
      <xdr:spPr>
        <a:xfrm>
          <a:off x="6019800" y="2052320"/>
          <a:ext cx="3063240" cy="15595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Grupper</a:t>
          </a:r>
          <a:r>
            <a:rPr lang="sv-SE" sz="1200" baseline="0"/>
            <a:t>a kolumner för snabbt dölja/visa valda delar av en uppställning.</a:t>
          </a:r>
        </a:p>
        <a:p>
          <a:endParaRPr lang="sv-SE" sz="1200"/>
        </a:p>
        <a:p>
          <a:r>
            <a:rPr lang="sv-SE" sz="1200"/>
            <a:t>Markera kolumner - Gruppera</a:t>
          </a:r>
        </a:p>
        <a:p>
          <a:r>
            <a:rPr lang="sv-SE" sz="1200"/>
            <a:t>(</a:t>
          </a:r>
          <a:r>
            <a:rPr lang="sv-SE" sz="1200" b="1"/>
            <a:t>Alt + Shift + Pil höger</a:t>
          </a:r>
          <a:r>
            <a:rPr lang="sv-SE" sz="1200"/>
            <a:t>)</a:t>
          </a:r>
        </a:p>
        <a:p>
          <a:endParaRPr lang="sv-SE" sz="1200"/>
        </a:p>
        <a:p>
          <a:r>
            <a:rPr lang="sv-SE" sz="1200"/>
            <a:t>Gruppera i flera nivåer.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39</xdr:row>
      <xdr:rowOff>30480</xdr:rowOff>
    </xdr:from>
    <xdr:to>
      <xdr:col>8</xdr:col>
      <xdr:colOff>388620</xdr:colOff>
      <xdr:row>46</xdr:row>
      <xdr:rowOff>30480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42009468-DE19-D238-94EC-7A204B2974C3}"/>
            </a:ext>
          </a:extLst>
        </xdr:cNvPr>
        <xdr:cNvSpPr txBox="1"/>
      </xdr:nvSpPr>
      <xdr:spPr>
        <a:xfrm>
          <a:off x="274320" y="7193280"/>
          <a:ext cx="5173980" cy="128016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600"/>
            <a:t>Gruppera rader manuellt. Eller använd Autodisposition</a:t>
          </a:r>
          <a:r>
            <a:rPr lang="sv-SE" sz="1600" baseline="0"/>
            <a:t> för automatisk gruppering av kalkylen.</a:t>
          </a:r>
        </a:p>
        <a:p>
          <a:endParaRPr lang="sv-SE" sz="1600" baseline="0"/>
        </a:p>
        <a:p>
          <a:r>
            <a:rPr lang="sv-SE" sz="1600" baseline="0"/>
            <a:t>Mönster med "delberäkningar".</a:t>
          </a:r>
          <a:endParaRPr lang="sv-SE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484414</xdr:colOff>
      <xdr:row>1</xdr:row>
      <xdr:rowOff>78922</xdr:rowOff>
    </xdr:from>
    <xdr:to>
      <xdr:col>15</xdr:col>
      <xdr:colOff>38100</xdr:colOff>
      <xdr:row>18</xdr:row>
      <xdr:rowOff>130628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8D3F665-F491-FCAA-6F40-D29C387683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236220</xdr:colOff>
      <xdr:row>0</xdr:row>
      <xdr:rowOff>95250</xdr:rowOff>
    </xdr:from>
    <xdr:to>
      <xdr:col>9</xdr:col>
      <xdr:colOff>449580</xdr:colOff>
      <xdr:row>19</xdr:row>
      <xdr:rowOff>129540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DBD03C4-98D2-8121-18DB-7FECDC0FA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480060</xdr:colOff>
      <xdr:row>3</xdr:row>
      <xdr:rowOff>68580</xdr:rowOff>
    </xdr:from>
    <xdr:to>
      <xdr:col>21</xdr:col>
      <xdr:colOff>304800</xdr:colOff>
      <xdr:row>15</xdr:row>
      <xdr:rowOff>91440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D5100D10-BAA5-81C8-490F-43271BB9DEA5}"/>
            </a:ext>
          </a:extLst>
        </xdr:cNvPr>
        <xdr:cNvSpPr txBox="1"/>
      </xdr:nvSpPr>
      <xdr:spPr>
        <a:xfrm>
          <a:off x="10995660" y="617220"/>
          <a:ext cx="3482340" cy="221742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85750" indent="-285750">
            <a:buFont typeface="Arial" panose="020B0604020202020204" pitchFamily="34" charset="0"/>
            <a:buChar char="•"/>
          </a:pPr>
          <a:r>
            <a:rPr lang="sv-SE" sz="1400"/>
            <a:t>Fyll på nästa månad och värde.</a:t>
          </a:r>
          <a:br>
            <a:rPr lang="sv-SE" sz="1400"/>
          </a:br>
          <a:r>
            <a:rPr lang="sv-SE" sz="1400"/>
            <a:t>Finns</a:t>
          </a:r>
          <a:r>
            <a:rPr lang="sv-SE" sz="1400" baseline="0"/>
            <a:t> under diagrammet.</a:t>
          </a:r>
          <a:br>
            <a:rPr lang="sv-SE" sz="1400"/>
          </a:br>
          <a:endParaRPr lang="sv-SE" sz="1400"/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/>
            <a:t>Justera storleken på diagrammet.</a:t>
          </a:r>
          <a:br>
            <a:rPr lang="sv-SE" sz="1400"/>
          </a:br>
          <a:endParaRPr lang="sv-SE" sz="1400"/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/>
            <a:t>Ändra</a:t>
          </a:r>
          <a:r>
            <a:rPr lang="sv-SE" sz="1400" baseline="0"/>
            <a:t> inte färger.</a:t>
          </a:r>
          <a:br>
            <a:rPr lang="sv-SE" sz="1400" baseline="0"/>
          </a:br>
          <a:endParaRPr lang="sv-SE" sz="1400" baseline="0"/>
        </a:p>
        <a:p>
          <a:pPr marL="285750" indent="-285750">
            <a:buFont typeface="Arial" panose="020B0604020202020204" pitchFamily="34" charset="0"/>
            <a:buChar char="•"/>
          </a:pPr>
          <a:r>
            <a:rPr lang="sv-SE" sz="1400" baseline="0"/>
            <a:t>Kopiera och klistra in som bild i PPT.</a:t>
          </a:r>
          <a:endParaRPr lang="sv-SE" sz="14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1D94AA-3515-436F-A1E0-419836A2D976}" name="Tabell1" displayName="Tabell1" ref="B3:C9" totalsRowShown="0" headerRowDxfId="1">
  <tableColumns count="2">
    <tableColumn id="1" xr3:uid="{1399F643-74D8-4E41-9756-60F343CE6E24}" name="Månad"/>
    <tableColumn id="2" xr3:uid="{17C8A32A-73E7-4FDE-8BF1-88B7816618EF}" name="Värd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0AD90-F977-4B5A-AEA7-5CBD4DB2E835}">
  <sheetPr>
    <tabColor rgb="FF00B0F0"/>
  </sheetPr>
  <dimension ref="B2:N5"/>
  <sheetViews>
    <sheetView zoomScale="145" zoomScaleNormal="145" workbookViewId="0">
      <selection activeCell="K3" sqref="K3"/>
    </sheetView>
  </sheetViews>
  <sheetFormatPr defaultRowHeight="14.4" outlineLevelCol="1" x14ac:dyDescent="0.3"/>
  <cols>
    <col min="1" max="1" width="2.6640625" customWidth="1"/>
    <col min="3" max="7" width="8.88671875" customWidth="1" outlineLevel="1"/>
    <col min="9" max="13" width="8.88671875" customWidth="1" outlineLevel="1"/>
  </cols>
  <sheetData>
    <row r="2" spans="2:14" x14ac:dyDescent="0.3">
      <c r="C2" s="15">
        <v>1</v>
      </c>
      <c r="D2" s="15">
        <v>2</v>
      </c>
      <c r="E2" s="15">
        <v>3</v>
      </c>
      <c r="F2" s="15">
        <v>4</v>
      </c>
      <c r="G2" s="15">
        <v>5</v>
      </c>
      <c r="H2" s="15" t="s">
        <v>69</v>
      </c>
      <c r="I2" s="15">
        <v>6</v>
      </c>
      <c r="J2" s="15">
        <v>7</v>
      </c>
      <c r="K2" s="15">
        <v>8</v>
      </c>
      <c r="L2" s="15">
        <v>9</v>
      </c>
      <c r="M2" s="15">
        <v>10</v>
      </c>
      <c r="N2" s="15" t="s">
        <v>27</v>
      </c>
    </row>
    <row r="3" spans="2:14" x14ac:dyDescent="0.3">
      <c r="B3" s="1" t="s">
        <v>67</v>
      </c>
      <c r="C3" s="10">
        <v>274</v>
      </c>
      <c r="D3" s="10">
        <v>216</v>
      </c>
      <c r="E3" s="10">
        <v>234</v>
      </c>
      <c r="F3" s="10">
        <v>249</v>
      </c>
      <c r="G3" s="10">
        <v>200</v>
      </c>
      <c r="H3" s="20">
        <f>SUM(C3:G3)</f>
        <v>1173</v>
      </c>
      <c r="I3" s="10">
        <v>300</v>
      </c>
      <c r="J3" s="10">
        <v>214</v>
      </c>
      <c r="K3" s="10">
        <v>300</v>
      </c>
      <c r="L3" s="10">
        <v>207</v>
      </c>
      <c r="M3" s="10">
        <v>251</v>
      </c>
      <c r="N3" s="20">
        <f>SUM(H3:M3)</f>
        <v>2445</v>
      </c>
    </row>
    <row r="4" spans="2:14" x14ac:dyDescent="0.3">
      <c r="B4" s="1" t="s">
        <v>68</v>
      </c>
      <c r="C4" s="10">
        <v>265</v>
      </c>
      <c r="D4" s="10">
        <v>254</v>
      </c>
      <c r="E4" s="10">
        <v>231</v>
      </c>
      <c r="F4" s="10">
        <v>238</v>
      </c>
      <c r="G4" s="10">
        <v>246</v>
      </c>
      <c r="H4" s="20">
        <f t="shared" ref="H4:H5" si="0">SUM(C4:G4)</f>
        <v>1234</v>
      </c>
      <c r="I4" s="10">
        <v>227</v>
      </c>
      <c r="J4" s="10">
        <v>235</v>
      </c>
      <c r="K4" s="10">
        <v>296</v>
      </c>
      <c r="L4" s="10">
        <v>260</v>
      </c>
      <c r="M4" s="10">
        <v>203</v>
      </c>
      <c r="N4" s="20">
        <f t="shared" ref="N4:N5" si="1">SUM(H4:M4)</f>
        <v>2455</v>
      </c>
    </row>
    <row r="5" spans="2:14" x14ac:dyDescent="0.3">
      <c r="B5" s="1" t="s">
        <v>19</v>
      </c>
      <c r="C5" s="10">
        <v>280</v>
      </c>
      <c r="D5" s="10">
        <v>229</v>
      </c>
      <c r="E5" s="10">
        <v>240</v>
      </c>
      <c r="F5" s="10">
        <v>298</v>
      </c>
      <c r="G5" s="10">
        <v>279</v>
      </c>
      <c r="H5" s="20">
        <f t="shared" si="0"/>
        <v>1326</v>
      </c>
      <c r="I5" s="10">
        <v>202</v>
      </c>
      <c r="J5" s="10">
        <v>261</v>
      </c>
      <c r="K5" s="10">
        <v>207</v>
      </c>
      <c r="L5" s="10">
        <v>202</v>
      </c>
      <c r="M5" s="10">
        <v>228</v>
      </c>
      <c r="N5" s="20">
        <f t="shared" si="1"/>
        <v>2426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zoomScale="150" zoomScaleNormal="150" workbookViewId="0">
      <selection activeCell="D15" sqref="D15"/>
    </sheetView>
  </sheetViews>
  <sheetFormatPr defaultRowHeight="14.4" x14ac:dyDescent="0.3"/>
  <cols>
    <col min="1" max="1" width="10.33203125" customWidth="1"/>
    <col min="2" max="4" width="8.88671875" customWidth="1"/>
    <col min="5" max="5" width="10.44140625" customWidth="1"/>
    <col min="6" max="8" width="8.88671875" customWidth="1"/>
    <col min="9" max="9" width="10.44140625" customWidth="1"/>
    <col min="10" max="10" width="13" customWidth="1"/>
    <col min="11" max="13" width="8.88671875" customWidth="1"/>
    <col min="14" max="14" width="10.44140625" customWidth="1"/>
    <col min="15" max="17" width="8.88671875" customWidth="1"/>
    <col min="18" max="18" width="10.44140625" customWidth="1"/>
    <col min="19" max="19" width="13" customWidth="1"/>
  </cols>
  <sheetData>
    <row r="1" spans="1:19" s="17" customFormat="1" x14ac:dyDescent="0.3">
      <c r="A1" s="18" t="s">
        <v>0</v>
      </c>
      <c r="B1" s="15" t="s">
        <v>6</v>
      </c>
      <c r="C1" s="15" t="s">
        <v>7</v>
      </c>
      <c r="D1" s="15" t="s">
        <v>8</v>
      </c>
      <c r="E1" s="15" t="s">
        <v>17</v>
      </c>
      <c r="F1" s="15" t="s">
        <v>13</v>
      </c>
      <c r="G1" s="15" t="s">
        <v>14</v>
      </c>
      <c r="H1" s="15" t="s">
        <v>15</v>
      </c>
      <c r="I1" s="15" t="s">
        <v>18</v>
      </c>
      <c r="J1" s="15" t="s">
        <v>16</v>
      </c>
      <c r="K1" s="15" t="s">
        <v>51</v>
      </c>
      <c r="L1" s="15" t="s">
        <v>52</v>
      </c>
      <c r="M1" s="15" t="s">
        <v>53</v>
      </c>
      <c r="N1" s="15" t="s">
        <v>54</v>
      </c>
      <c r="O1" s="15" t="s">
        <v>55</v>
      </c>
      <c r="P1" s="15" t="s">
        <v>56</v>
      </c>
      <c r="Q1" s="15" t="s">
        <v>57</v>
      </c>
      <c r="R1" s="15" t="s">
        <v>58</v>
      </c>
      <c r="S1" s="15" t="s">
        <v>59</v>
      </c>
    </row>
    <row r="2" spans="1:19" x14ac:dyDescent="0.3">
      <c r="A2" t="s">
        <v>3</v>
      </c>
      <c r="B2" s="2">
        <v>147381</v>
      </c>
      <c r="C2" s="2">
        <v>183969</v>
      </c>
      <c r="D2" s="2">
        <v>136950</v>
      </c>
      <c r="E2" s="4">
        <f t="shared" ref="E2:E10" si="0">SUM(B2:D2)</f>
        <v>468300</v>
      </c>
      <c r="F2" s="2">
        <v>137727</v>
      </c>
      <c r="G2" s="2">
        <v>191538</v>
      </c>
      <c r="H2" s="2">
        <v>154568</v>
      </c>
      <c r="I2" s="4">
        <f t="shared" ref="I2:I10" si="1">SUM(F2:H2)</f>
        <v>483833</v>
      </c>
      <c r="J2" s="3">
        <f t="shared" ref="J2:J10" si="2">SUM(I2,E2)</f>
        <v>952133</v>
      </c>
      <c r="K2" s="2">
        <v>182616</v>
      </c>
      <c r="L2" s="2">
        <v>143517</v>
      </c>
      <c r="M2" s="2">
        <v>171500</v>
      </c>
      <c r="N2" s="4">
        <f t="shared" ref="N2:N10" si="3">SUM(K2:M2)</f>
        <v>497633</v>
      </c>
      <c r="O2" s="2">
        <v>136481</v>
      </c>
      <c r="P2" s="2">
        <v>222517</v>
      </c>
      <c r="Q2" s="2">
        <v>278235</v>
      </c>
      <c r="R2" s="4">
        <f t="shared" ref="R2:R10" si="4">SUM(O2:Q2)</f>
        <v>637233</v>
      </c>
      <c r="S2" s="3">
        <f>SUM(E2,I2,N2,R2)</f>
        <v>2086999</v>
      </c>
    </row>
    <row r="3" spans="1:19" x14ac:dyDescent="0.3">
      <c r="A3" t="s">
        <v>1</v>
      </c>
      <c r="B3" s="2">
        <v>45070</v>
      </c>
      <c r="C3" s="2">
        <v>83086</v>
      </c>
      <c r="D3" s="2">
        <v>91846</v>
      </c>
      <c r="E3" s="4">
        <f t="shared" si="0"/>
        <v>220002</v>
      </c>
      <c r="F3" s="2">
        <v>74084</v>
      </c>
      <c r="G3" s="2">
        <v>39279</v>
      </c>
      <c r="H3" s="2">
        <v>25889</v>
      </c>
      <c r="I3" s="4">
        <f t="shared" si="1"/>
        <v>139252</v>
      </c>
      <c r="J3" s="3">
        <f t="shared" si="2"/>
        <v>359254</v>
      </c>
      <c r="K3" s="2">
        <v>81555</v>
      </c>
      <c r="L3" s="2">
        <v>82202</v>
      </c>
      <c r="M3" s="2">
        <v>74830</v>
      </c>
      <c r="N3" s="4">
        <f t="shared" si="3"/>
        <v>238587</v>
      </c>
      <c r="O3" s="2">
        <v>87648</v>
      </c>
      <c r="P3" s="2">
        <v>86039</v>
      </c>
      <c r="Q3" s="2">
        <v>36396</v>
      </c>
      <c r="R3" s="4">
        <f t="shared" si="4"/>
        <v>210083</v>
      </c>
      <c r="S3" s="3">
        <f t="shared" ref="S3:S10" si="5">SUM(E3,I3,N3,R3)</f>
        <v>807924</v>
      </c>
    </row>
    <row r="4" spans="1:19" x14ac:dyDescent="0.3">
      <c r="A4" t="s">
        <v>10</v>
      </c>
      <c r="B4" s="2">
        <v>106745</v>
      </c>
      <c r="C4" s="2">
        <v>232028</v>
      </c>
      <c r="D4" s="2">
        <v>220552</v>
      </c>
      <c r="E4" s="4">
        <f t="shared" si="0"/>
        <v>559325</v>
      </c>
      <c r="F4" s="2">
        <v>166821</v>
      </c>
      <c r="G4" s="2">
        <v>199800</v>
      </c>
      <c r="H4" s="2">
        <v>178907</v>
      </c>
      <c r="I4" s="4">
        <f t="shared" si="1"/>
        <v>545528</v>
      </c>
      <c r="J4" s="3">
        <f t="shared" si="2"/>
        <v>1104853</v>
      </c>
      <c r="K4" s="2">
        <v>177021</v>
      </c>
      <c r="L4" s="2">
        <v>231357</v>
      </c>
      <c r="M4" s="2">
        <v>159053</v>
      </c>
      <c r="N4" s="4">
        <f t="shared" si="3"/>
        <v>567431</v>
      </c>
      <c r="O4" s="2">
        <v>266894</v>
      </c>
      <c r="P4" s="2">
        <v>253531</v>
      </c>
      <c r="Q4" s="2">
        <v>256801</v>
      </c>
      <c r="R4" s="4">
        <f t="shared" si="4"/>
        <v>777226</v>
      </c>
      <c r="S4" s="3">
        <f t="shared" si="5"/>
        <v>2449510</v>
      </c>
    </row>
    <row r="5" spans="1:19" x14ac:dyDescent="0.3">
      <c r="A5" t="s">
        <v>11</v>
      </c>
      <c r="B5" s="2">
        <v>58700</v>
      </c>
      <c r="C5" s="2">
        <v>85857</v>
      </c>
      <c r="D5" s="2">
        <v>75600</v>
      </c>
      <c r="E5" s="4">
        <f t="shared" si="0"/>
        <v>220157</v>
      </c>
      <c r="F5" s="2">
        <v>78548</v>
      </c>
      <c r="G5" s="2">
        <v>47402</v>
      </c>
      <c r="H5" s="2">
        <v>37778</v>
      </c>
      <c r="I5" s="4">
        <f t="shared" si="1"/>
        <v>163728</v>
      </c>
      <c r="J5" s="3">
        <f t="shared" si="2"/>
        <v>383885</v>
      </c>
      <c r="K5" s="2">
        <v>65270</v>
      </c>
      <c r="L5" s="2">
        <v>39627</v>
      </c>
      <c r="M5" s="2">
        <v>51135</v>
      </c>
      <c r="N5" s="4">
        <f t="shared" si="3"/>
        <v>156032</v>
      </c>
      <c r="O5" s="2">
        <v>26271</v>
      </c>
      <c r="P5" s="2">
        <v>54639</v>
      </c>
      <c r="Q5" s="2">
        <v>53112</v>
      </c>
      <c r="R5" s="4">
        <f t="shared" si="4"/>
        <v>134022</v>
      </c>
      <c r="S5" s="3">
        <f t="shared" si="5"/>
        <v>673939</v>
      </c>
    </row>
    <row r="6" spans="1:19" x14ac:dyDescent="0.3">
      <c r="A6" t="s">
        <v>2</v>
      </c>
      <c r="B6" s="2">
        <v>11331</v>
      </c>
      <c r="C6" s="2">
        <v>15130</v>
      </c>
      <c r="D6" s="2">
        <v>11294</v>
      </c>
      <c r="E6" s="4">
        <f t="shared" si="0"/>
        <v>37755</v>
      </c>
      <c r="F6" s="2">
        <v>23673</v>
      </c>
      <c r="G6" s="2">
        <v>23748</v>
      </c>
      <c r="H6" s="2">
        <v>24360</v>
      </c>
      <c r="I6" s="4">
        <f t="shared" si="1"/>
        <v>71781</v>
      </c>
      <c r="J6" s="3">
        <f t="shared" si="2"/>
        <v>109536</v>
      </c>
      <c r="K6" s="2">
        <v>85567</v>
      </c>
      <c r="L6" s="2">
        <v>53365</v>
      </c>
      <c r="M6" s="2">
        <v>26627</v>
      </c>
      <c r="N6" s="4">
        <f t="shared" si="3"/>
        <v>165559</v>
      </c>
      <c r="O6" s="2">
        <v>40698</v>
      </c>
      <c r="P6" s="2">
        <v>33037</v>
      </c>
      <c r="Q6" s="2">
        <v>75212</v>
      </c>
      <c r="R6" s="4">
        <f t="shared" si="4"/>
        <v>148947</v>
      </c>
      <c r="S6" s="3">
        <f t="shared" si="5"/>
        <v>424042</v>
      </c>
    </row>
    <row r="7" spans="1:19" x14ac:dyDescent="0.3">
      <c r="A7" t="s">
        <v>4</v>
      </c>
      <c r="B7" s="2">
        <v>128417</v>
      </c>
      <c r="C7" s="2">
        <v>110597</v>
      </c>
      <c r="D7" s="2">
        <v>143125</v>
      </c>
      <c r="E7" s="4">
        <f t="shared" si="0"/>
        <v>382139</v>
      </c>
      <c r="F7" s="2">
        <v>133353</v>
      </c>
      <c r="G7" s="2">
        <v>124114</v>
      </c>
      <c r="H7" s="2">
        <v>147498</v>
      </c>
      <c r="I7" s="4">
        <f t="shared" si="1"/>
        <v>404965</v>
      </c>
      <c r="J7" s="3">
        <f t="shared" si="2"/>
        <v>787104</v>
      </c>
      <c r="K7" s="2">
        <v>123311</v>
      </c>
      <c r="L7" s="2">
        <v>279534</v>
      </c>
      <c r="M7" s="2">
        <v>241831</v>
      </c>
      <c r="N7" s="4">
        <f t="shared" si="3"/>
        <v>644676</v>
      </c>
      <c r="O7" s="2">
        <v>151578</v>
      </c>
      <c r="P7" s="2">
        <v>247078</v>
      </c>
      <c r="Q7" s="2">
        <v>135034</v>
      </c>
      <c r="R7" s="4">
        <f t="shared" si="4"/>
        <v>533690</v>
      </c>
      <c r="S7" s="3">
        <f t="shared" si="5"/>
        <v>1965470</v>
      </c>
    </row>
    <row r="8" spans="1:19" x14ac:dyDescent="0.3">
      <c r="A8" t="s">
        <v>5</v>
      </c>
      <c r="B8" s="2">
        <v>22284</v>
      </c>
      <c r="C8" s="2">
        <v>29517</v>
      </c>
      <c r="D8" s="2">
        <v>23860</v>
      </c>
      <c r="E8" s="4">
        <f t="shared" si="0"/>
        <v>75661</v>
      </c>
      <c r="F8" s="2">
        <v>85810</v>
      </c>
      <c r="G8" s="2">
        <v>138977</v>
      </c>
      <c r="H8" s="2">
        <v>165604</v>
      </c>
      <c r="I8" s="4">
        <f t="shared" si="1"/>
        <v>390391</v>
      </c>
      <c r="J8" s="3">
        <f t="shared" si="2"/>
        <v>466052</v>
      </c>
      <c r="K8" s="2">
        <v>208311</v>
      </c>
      <c r="L8" s="2">
        <v>217655</v>
      </c>
      <c r="M8" s="2">
        <v>237072</v>
      </c>
      <c r="N8" s="4">
        <f t="shared" si="3"/>
        <v>663038</v>
      </c>
      <c r="O8" s="2">
        <v>236118</v>
      </c>
      <c r="P8" s="2">
        <v>230073</v>
      </c>
      <c r="Q8" s="2">
        <v>209410</v>
      </c>
      <c r="R8" s="4">
        <f t="shared" si="4"/>
        <v>675601</v>
      </c>
      <c r="S8" s="3">
        <f t="shared" si="5"/>
        <v>1804691</v>
      </c>
    </row>
    <row r="9" spans="1:19" x14ac:dyDescent="0.3">
      <c r="A9" t="s">
        <v>9</v>
      </c>
      <c r="B9" s="2">
        <v>99948</v>
      </c>
      <c r="C9" s="2">
        <v>121028</v>
      </c>
      <c r="D9" s="2">
        <v>117852</v>
      </c>
      <c r="E9" s="4">
        <f t="shared" si="0"/>
        <v>338828</v>
      </c>
      <c r="F9" s="2">
        <v>77205</v>
      </c>
      <c r="G9" s="2">
        <v>807212</v>
      </c>
      <c r="H9" s="2">
        <v>104690</v>
      </c>
      <c r="I9" s="4">
        <f t="shared" si="1"/>
        <v>989107</v>
      </c>
      <c r="J9" s="3">
        <f t="shared" si="2"/>
        <v>1327935</v>
      </c>
      <c r="K9" s="2">
        <v>167463</v>
      </c>
      <c r="L9" s="2">
        <v>230638</v>
      </c>
      <c r="M9" s="2">
        <v>217724</v>
      </c>
      <c r="N9" s="4">
        <f t="shared" si="3"/>
        <v>615825</v>
      </c>
      <c r="O9" s="2">
        <v>174528</v>
      </c>
      <c r="P9" s="2">
        <v>124385</v>
      </c>
      <c r="Q9" s="2">
        <v>153857</v>
      </c>
      <c r="R9" s="4">
        <f t="shared" si="4"/>
        <v>452770</v>
      </c>
      <c r="S9" s="3">
        <f t="shared" si="5"/>
        <v>2396530</v>
      </c>
    </row>
    <row r="10" spans="1:19" x14ac:dyDescent="0.3">
      <c r="A10" t="s">
        <v>12</v>
      </c>
      <c r="B10" s="2">
        <v>214889</v>
      </c>
      <c r="C10" s="2">
        <v>241648</v>
      </c>
      <c r="D10" s="2">
        <v>230877</v>
      </c>
      <c r="E10" s="4">
        <f t="shared" si="0"/>
        <v>687414</v>
      </c>
      <c r="F10" s="2">
        <v>259548</v>
      </c>
      <c r="G10" s="2">
        <v>277426</v>
      </c>
      <c r="H10" s="2">
        <v>199400</v>
      </c>
      <c r="I10" s="4">
        <f t="shared" si="1"/>
        <v>736374</v>
      </c>
      <c r="J10" s="3">
        <f t="shared" si="2"/>
        <v>1423788</v>
      </c>
      <c r="K10" s="2">
        <v>254580</v>
      </c>
      <c r="L10" s="2">
        <v>252273</v>
      </c>
      <c r="M10" s="2">
        <v>272821</v>
      </c>
      <c r="N10" s="4">
        <f t="shared" si="3"/>
        <v>779674</v>
      </c>
      <c r="O10" s="2">
        <v>252849</v>
      </c>
      <c r="P10" s="2">
        <v>151135</v>
      </c>
      <c r="Q10" s="2">
        <v>128799</v>
      </c>
      <c r="R10" s="4">
        <f t="shared" si="4"/>
        <v>532783</v>
      </c>
      <c r="S10" s="3">
        <f t="shared" si="5"/>
        <v>2736245</v>
      </c>
    </row>
  </sheetData>
  <sortState xmlns:xlrd2="http://schemas.microsoft.com/office/spreadsheetml/2017/richdata2" ref="A2:A10">
    <sortCondition ref="A2:A10"/>
  </sortState>
  <phoneticPr fontId="2" type="noConversion"/>
  <pageMargins left="0.7" right="0.7" top="0.75" bottom="0.75" header="0.3" footer="0.3"/>
  <pageSetup paperSize="9" orientation="portrait" r:id="rId1"/>
  <ignoredErrors>
    <ignoredError sqref="N3 N2 N4:N1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CCA1-3C31-46F2-9979-5AB131F8D79D}">
  <dimension ref="A2:C38"/>
  <sheetViews>
    <sheetView zoomScale="90" zoomScaleNormal="90" workbookViewId="0">
      <selection activeCell="G28" sqref="G28"/>
    </sheetView>
  </sheetViews>
  <sheetFormatPr defaultRowHeight="14.4" x14ac:dyDescent="0.3"/>
  <cols>
    <col min="1" max="1" width="6" customWidth="1"/>
    <col min="2" max="2" width="12.6640625" bestFit="1" customWidth="1"/>
    <col min="3" max="3" width="10.6640625" customWidth="1"/>
  </cols>
  <sheetData>
    <row r="2" spans="1:3" ht="15.6" x14ac:dyDescent="0.3">
      <c r="A2" s="5" t="s">
        <v>25</v>
      </c>
      <c r="B2" s="5" t="s">
        <v>26</v>
      </c>
      <c r="C2" s="5" t="s">
        <v>27</v>
      </c>
    </row>
    <row r="3" spans="1:3" x14ac:dyDescent="0.3">
      <c r="A3">
        <v>10</v>
      </c>
      <c r="B3" t="s">
        <v>19</v>
      </c>
      <c r="C3">
        <v>56</v>
      </c>
    </row>
    <row r="4" spans="1:3" x14ac:dyDescent="0.3">
      <c r="A4">
        <v>10</v>
      </c>
      <c r="B4" t="s">
        <v>20</v>
      </c>
      <c r="C4">
        <v>64</v>
      </c>
    </row>
    <row r="5" spans="1:3" x14ac:dyDescent="0.3">
      <c r="A5">
        <v>10</v>
      </c>
      <c r="B5" t="s">
        <v>21</v>
      </c>
      <c r="C5">
        <v>78</v>
      </c>
    </row>
    <row r="6" spans="1:3" x14ac:dyDescent="0.3">
      <c r="A6">
        <v>10</v>
      </c>
      <c r="B6" t="s">
        <v>22</v>
      </c>
      <c r="C6">
        <v>80</v>
      </c>
    </row>
    <row r="7" spans="1:3" x14ac:dyDescent="0.3">
      <c r="A7">
        <v>10</v>
      </c>
      <c r="B7" t="s">
        <v>23</v>
      </c>
      <c r="C7">
        <v>70</v>
      </c>
    </row>
    <row r="8" spans="1:3" x14ac:dyDescent="0.3">
      <c r="A8">
        <v>10</v>
      </c>
      <c r="B8" t="s">
        <v>24</v>
      </c>
      <c r="C8">
        <v>85</v>
      </c>
    </row>
    <row r="9" spans="1:3" x14ac:dyDescent="0.3">
      <c r="A9" s="6">
        <v>10</v>
      </c>
      <c r="B9" s="6" t="s">
        <v>28</v>
      </c>
      <c r="C9" s="8">
        <f>AVERAGE(C3:C8)</f>
        <v>72.166666666666671</v>
      </c>
    </row>
    <row r="10" spans="1:3" x14ac:dyDescent="0.3">
      <c r="A10">
        <v>11</v>
      </c>
      <c r="B10" t="s">
        <v>19</v>
      </c>
      <c r="C10">
        <v>71</v>
      </c>
    </row>
    <row r="11" spans="1:3" x14ac:dyDescent="0.3">
      <c r="A11">
        <v>11</v>
      </c>
      <c r="B11" t="s">
        <v>20</v>
      </c>
      <c r="C11">
        <v>77</v>
      </c>
    </row>
    <row r="12" spans="1:3" x14ac:dyDescent="0.3">
      <c r="A12">
        <v>11</v>
      </c>
      <c r="B12" t="s">
        <v>21</v>
      </c>
      <c r="C12">
        <v>87</v>
      </c>
    </row>
    <row r="13" spans="1:3" x14ac:dyDescent="0.3">
      <c r="A13">
        <v>11</v>
      </c>
      <c r="B13" t="s">
        <v>22</v>
      </c>
      <c r="C13">
        <v>93</v>
      </c>
    </row>
    <row r="14" spans="1:3" x14ac:dyDescent="0.3">
      <c r="A14">
        <v>11</v>
      </c>
      <c r="B14" t="s">
        <v>23</v>
      </c>
      <c r="C14">
        <v>67</v>
      </c>
    </row>
    <row r="15" spans="1:3" x14ac:dyDescent="0.3">
      <c r="A15">
        <v>11</v>
      </c>
      <c r="B15" t="s">
        <v>24</v>
      </c>
      <c r="C15">
        <v>93</v>
      </c>
    </row>
    <row r="16" spans="1:3" x14ac:dyDescent="0.3">
      <c r="A16" s="6">
        <v>11</v>
      </c>
      <c r="B16" s="6" t="s">
        <v>28</v>
      </c>
      <c r="C16" s="8">
        <f>AVERAGE(C10:C15)</f>
        <v>81.333333333333329</v>
      </c>
    </row>
    <row r="17" spans="1:3" x14ac:dyDescent="0.3">
      <c r="A17">
        <v>12</v>
      </c>
      <c r="B17" t="s">
        <v>19</v>
      </c>
      <c r="C17">
        <v>73</v>
      </c>
    </row>
    <row r="18" spans="1:3" x14ac:dyDescent="0.3">
      <c r="A18">
        <v>12</v>
      </c>
      <c r="B18" t="s">
        <v>20</v>
      </c>
      <c r="C18">
        <v>72</v>
      </c>
    </row>
    <row r="19" spans="1:3" x14ac:dyDescent="0.3">
      <c r="A19">
        <v>12</v>
      </c>
      <c r="B19" t="s">
        <v>21</v>
      </c>
      <c r="C19">
        <v>63</v>
      </c>
    </row>
    <row r="20" spans="1:3" x14ac:dyDescent="0.3">
      <c r="A20">
        <v>12</v>
      </c>
      <c r="B20" t="s">
        <v>22</v>
      </c>
      <c r="C20">
        <v>62</v>
      </c>
    </row>
    <row r="21" spans="1:3" x14ac:dyDescent="0.3">
      <c r="A21">
        <v>12</v>
      </c>
      <c r="B21" t="s">
        <v>23</v>
      </c>
      <c r="C21">
        <v>68</v>
      </c>
    </row>
    <row r="22" spans="1:3" x14ac:dyDescent="0.3">
      <c r="A22">
        <v>12</v>
      </c>
      <c r="B22" t="s">
        <v>24</v>
      </c>
      <c r="C22">
        <v>74</v>
      </c>
    </row>
    <row r="23" spans="1:3" x14ac:dyDescent="0.3">
      <c r="A23" s="6">
        <v>12</v>
      </c>
      <c r="B23" s="6" t="s">
        <v>28</v>
      </c>
      <c r="C23" s="8">
        <f>AVERAGE(C17:C22)</f>
        <v>68.666666666666671</v>
      </c>
    </row>
    <row r="24" spans="1:3" x14ac:dyDescent="0.3">
      <c r="A24">
        <v>13</v>
      </c>
      <c r="B24" t="s">
        <v>19</v>
      </c>
      <c r="C24">
        <v>79</v>
      </c>
    </row>
    <row r="25" spans="1:3" x14ac:dyDescent="0.3">
      <c r="A25">
        <v>13</v>
      </c>
      <c r="B25" t="s">
        <v>20</v>
      </c>
      <c r="C25">
        <v>77</v>
      </c>
    </row>
    <row r="26" spans="1:3" x14ac:dyDescent="0.3">
      <c r="A26">
        <v>13</v>
      </c>
      <c r="B26" t="s">
        <v>21</v>
      </c>
      <c r="C26">
        <v>87</v>
      </c>
    </row>
    <row r="27" spans="1:3" x14ac:dyDescent="0.3">
      <c r="A27">
        <v>13</v>
      </c>
      <c r="B27" t="s">
        <v>22</v>
      </c>
      <c r="C27">
        <v>83</v>
      </c>
    </row>
    <row r="28" spans="1:3" x14ac:dyDescent="0.3">
      <c r="A28">
        <v>13</v>
      </c>
      <c r="B28" t="s">
        <v>23</v>
      </c>
      <c r="C28">
        <v>87</v>
      </c>
    </row>
    <row r="29" spans="1:3" x14ac:dyDescent="0.3">
      <c r="A29">
        <v>13</v>
      </c>
      <c r="B29" t="s">
        <v>24</v>
      </c>
      <c r="C29">
        <v>84</v>
      </c>
    </row>
    <row r="30" spans="1:3" x14ac:dyDescent="0.3">
      <c r="A30" s="6">
        <v>13</v>
      </c>
      <c r="B30" s="6" t="s">
        <v>28</v>
      </c>
      <c r="C30" s="8">
        <f>AVERAGE(C24:C29)</f>
        <v>82.833333333333329</v>
      </c>
    </row>
    <row r="31" spans="1:3" x14ac:dyDescent="0.3">
      <c r="A31">
        <v>14</v>
      </c>
      <c r="B31" t="s">
        <v>19</v>
      </c>
      <c r="C31">
        <v>95</v>
      </c>
    </row>
    <row r="32" spans="1:3" x14ac:dyDescent="0.3">
      <c r="A32">
        <v>14</v>
      </c>
      <c r="B32" t="s">
        <v>20</v>
      </c>
      <c r="C32">
        <v>89</v>
      </c>
    </row>
    <row r="33" spans="1:3" x14ac:dyDescent="0.3">
      <c r="A33">
        <v>14</v>
      </c>
      <c r="B33" t="s">
        <v>21</v>
      </c>
      <c r="C33">
        <v>86</v>
      </c>
    </row>
    <row r="34" spans="1:3" x14ac:dyDescent="0.3">
      <c r="A34">
        <v>14</v>
      </c>
      <c r="B34" t="s">
        <v>22</v>
      </c>
      <c r="C34">
        <v>75</v>
      </c>
    </row>
    <row r="35" spans="1:3" x14ac:dyDescent="0.3">
      <c r="A35">
        <v>14</v>
      </c>
      <c r="B35" t="s">
        <v>23</v>
      </c>
      <c r="C35">
        <v>93</v>
      </c>
    </row>
    <row r="36" spans="1:3" x14ac:dyDescent="0.3">
      <c r="A36">
        <v>14</v>
      </c>
      <c r="B36" t="s">
        <v>24</v>
      </c>
      <c r="C36">
        <v>73</v>
      </c>
    </row>
    <row r="37" spans="1:3" x14ac:dyDescent="0.3">
      <c r="A37" s="6">
        <v>14</v>
      </c>
      <c r="B37" s="6" t="s">
        <v>28</v>
      </c>
      <c r="C37" s="8">
        <f>AVERAGE(C31:C36)</f>
        <v>85.166666666666671</v>
      </c>
    </row>
    <row r="38" spans="1:3" ht="15.6" x14ac:dyDescent="0.3">
      <c r="A38" s="7"/>
      <c r="B38" s="7" t="s">
        <v>29</v>
      </c>
      <c r="C38" s="9">
        <f>AVERAGE(C9,C16,C23,C30,C37)</f>
        <v>78.033333333333331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3C270-C29F-4281-BEFB-412A17BDFC39}">
  <sheetPr>
    <tabColor theme="7" tint="0.79998168889431442"/>
  </sheetPr>
  <dimension ref="A1:N21"/>
  <sheetViews>
    <sheetView zoomScale="130" zoomScaleNormal="130" workbookViewId="0">
      <selection activeCell="D14" sqref="D14"/>
    </sheetView>
  </sheetViews>
  <sheetFormatPr defaultRowHeight="14.4" x14ac:dyDescent="0.3"/>
  <cols>
    <col min="1" max="1" width="14" bestFit="1" customWidth="1"/>
    <col min="2" max="13" width="8.88671875" customWidth="1"/>
    <col min="14" max="14" width="10.5546875" bestFit="1" customWidth="1"/>
  </cols>
  <sheetData>
    <row r="1" spans="1:14" s="17" customFormat="1" x14ac:dyDescent="0.3">
      <c r="A1" s="18" t="s">
        <v>0</v>
      </c>
      <c r="B1" s="15" t="s">
        <v>6</v>
      </c>
      <c r="C1" s="15" t="s">
        <v>7</v>
      </c>
      <c r="D1" s="15" t="s">
        <v>8</v>
      </c>
      <c r="E1" s="15" t="s">
        <v>13</v>
      </c>
      <c r="F1" s="15" t="s">
        <v>14</v>
      </c>
      <c r="G1" s="15" t="s">
        <v>15</v>
      </c>
      <c r="H1" s="15" t="s">
        <v>51</v>
      </c>
      <c r="I1" s="15" t="s">
        <v>52</v>
      </c>
      <c r="J1" s="15" t="s">
        <v>53</v>
      </c>
      <c r="K1" s="15" t="s">
        <v>55</v>
      </c>
      <c r="L1" s="15" t="s">
        <v>56</v>
      </c>
      <c r="M1" s="15" t="s">
        <v>57</v>
      </c>
      <c r="N1" s="15" t="s">
        <v>66</v>
      </c>
    </row>
    <row r="2" spans="1:14" x14ac:dyDescent="0.3">
      <c r="A2" t="s">
        <v>3</v>
      </c>
      <c r="B2" s="2">
        <v>147381</v>
      </c>
      <c r="C2" s="2">
        <v>183969</v>
      </c>
      <c r="D2" s="2">
        <v>136950</v>
      </c>
      <c r="E2" s="2">
        <v>137727</v>
      </c>
      <c r="F2" s="2">
        <v>191538</v>
      </c>
      <c r="G2" s="2">
        <v>154568</v>
      </c>
      <c r="H2" s="2">
        <v>182616</v>
      </c>
      <c r="I2" s="2">
        <v>143517</v>
      </c>
      <c r="J2" s="2">
        <v>171500</v>
      </c>
      <c r="K2" s="2">
        <v>136481</v>
      </c>
      <c r="L2" s="2">
        <v>222517</v>
      </c>
      <c r="M2" s="2">
        <v>278235</v>
      </c>
      <c r="N2" s="2">
        <f t="shared" ref="N2:N10" si="0">SUM(B2:M2)</f>
        <v>2086999</v>
      </c>
    </row>
    <row r="3" spans="1:14" x14ac:dyDescent="0.3">
      <c r="A3" t="s">
        <v>1</v>
      </c>
      <c r="B3" s="2">
        <v>45070</v>
      </c>
      <c r="C3" s="2">
        <v>83086</v>
      </c>
      <c r="D3" s="2">
        <v>91846</v>
      </c>
      <c r="E3" s="2">
        <v>74084</v>
      </c>
      <c r="F3" s="2">
        <v>39279</v>
      </c>
      <c r="G3" s="2">
        <v>25889</v>
      </c>
      <c r="H3" s="2">
        <v>81555</v>
      </c>
      <c r="I3" s="2">
        <v>82202</v>
      </c>
      <c r="J3" s="2">
        <v>74830</v>
      </c>
      <c r="K3" s="2">
        <v>87648</v>
      </c>
      <c r="L3" s="2">
        <v>86039</v>
      </c>
      <c r="M3" s="2">
        <v>36396</v>
      </c>
      <c r="N3" s="2">
        <f t="shared" si="0"/>
        <v>807924</v>
      </c>
    </row>
    <row r="4" spans="1:14" x14ac:dyDescent="0.3">
      <c r="A4" t="s">
        <v>10</v>
      </c>
      <c r="B4" s="2">
        <v>106745</v>
      </c>
      <c r="C4" s="2">
        <v>232028</v>
      </c>
      <c r="D4" s="2">
        <v>220552</v>
      </c>
      <c r="E4" s="2">
        <v>166821</v>
      </c>
      <c r="F4" s="2">
        <v>199800</v>
      </c>
      <c r="G4" s="2">
        <v>178907</v>
      </c>
      <c r="H4" s="2">
        <v>177021</v>
      </c>
      <c r="I4" s="2">
        <v>231357</v>
      </c>
      <c r="J4" s="2">
        <v>159053</v>
      </c>
      <c r="K4" s="2">
        <v>266894</v>
      </c>
      <c r="L4" s="2">
        <v>253531</v>
      </c>
      <c r="M4" s="2">
        <v>256801</v>
      </c>
      <c r="N4" s="2">
        <f t="shared" si="0"/>
        <v>2449510</v>
      </c>
    </row>
    <row r="5" spans="1:14" x14ac:dyDescent="0.3">
      <c r="A5" t="s">
        <v>11</v>
      </c>
      <c r="B5" s="2">
        <v>58700</v>
      </c>
      <c r="C5" s="2">
        <v>85857</v>
      </c>
      <c r="D5" s="2">
        <v>75600</v>
      </c>
      <c r="E5" s="2">
        <v>78548</v>
      </c>
      <c r="F5" s="2">
        <v>47402</v>
      </c>
      <c r="G5" s="2">
        <v>37778</v>
      </c>
      <c r="H5" s="2">
        <v>65270</v>
      </c>
      <c r="I5" s="2">
        <v>39627</v>
      </c>
      <c r="J5" s="2">
        <v>51135</v>
      </c>
      <c r="K5" s="2">
        <v>26271</v>
      </c>
      <c r="L5" s="2">
        <v>54639</v>
      </c>
      <c r="M5" s="2">
        <v>53112</v>
      </c>
      <c r="N5" s="2">
        <f t="shared" si="0"/>
        <v>673939</v>
      </c>
    </row>
    <row r="6" spans="1:14" x14ac:dyDescent="0.3">
      <c r="A6" t="s">
        <v>2</v>
      </c>
      <c r="B6" s="2">
        <v>11331</v>
      </c>
      <c r="C6" s="2">
        <v>15130</v>
      </c>
      <c r="D6" s="2">
        <v>11294</v>
      </c>
      <c r="E6" s="2">
        <v>23673</v>
      </c>
      <c r="F6" s="2">
        <v>23748</v>
      </c>
      <c r="G6" s="2">
        <v>24360</v>
      </c>
      <c r="H6" s="2">
        <v>85567</v>
      </c>
      <c r="I6" s="2">
        <v>53365</v>
      </c>
      <c r="J6" s="2">
        <v>26627</v>
      </c>
      <c r="K6" s="2">
        <v>40698</v>
      </c>
      <c r="L6" s="2">
        <v>33037</v>
      </c>
      <c r="M6" s="2">
        <v>75212</v>
      </c>
      <c r="N6" s="2">
        <f t="shared" si="0"/>
        <v>424042</v>
      </c>
    </row>
    <row r="7" spans="1:14" x14ac:dyDescent="0.3">
      <c r="A7" t="s">
        <v>4</v>
      </c>
      <c r="B7" s="2">
        <v>128417</v>
      </c>
      <c r="C7" s="2">
        <v>110597</v>
      </c>
      <c r="D7" s="2">
        <v>143125</v>
      </c>
      <c r="E7" s="2">
        <v>133353</v>
      </c>
      <c r="F7" s="2">
        <v>124114</v>
      </c>
      <c r="G7" s="2">
        <v>147498</v>
      </c>
      <c r="H7" s="2">
        <v>123311</v>
      </c>
      <c r="I7" s="2">
        <v>279534</v>
      </c>
      <c r="J7" s="2">
        <v>241831</v>
      </c>
      <c r="K7" s="2">
        <v>151578</v>
      </c>
      <c r="L7" s="2">
        <v>247078</v>
      </c>
      <c r="M7" s="2">
        <v>135034</v>
      </c>
      <c r="N7" s="2">
        <f t="shared" si="0"/>
        <v>1965470</v>
      </c>
    </row>
    <row r="8" spans="1:14" x14ac:dyDescent="0.3">
      <c r="A8" t="s">
        <v>5</v>
      </c>
      <c r="B8" s="2">
        <v>22284</v>
      </c>
      <c r="C8" s="2">
        <v>29517</v>
      </c>
      <c r="D8" s="2">
        <v>23860</v>
      </c>
      <c r="E8" s="2">
        <v>85810</v>
      </c>
      <c r="F8" s="2">
        <v>138977</v>
      </c>
      <c r="G8" s="2">
        <v>165604</v>
      </c>
      <c r="H8" s="2">
        <v>208311</v>
      </c>
      <c r="I8" s="2">
        <v>217655</v>
      </c>
      <c r="J8" s="2">
        <v>237072</v>
      </c>
      <c r="K8" s="2">
        <v>236118</v>
      </c>
      <c r="L8" s="2">
        <v>230073</v>
      </c>
      <c r="M8" s="2">
        <v>209410</v>
      </c>
      <c r="N8" s="2">
        <f t="shared" si="0"/>
        <v>1804691</v>
      </c>
    </row>
    <row r="9" spans="1:14" x14ac:dyDescent="0.3">
      <c r="A9" t="s">
        <v>9</v>
      </c>
      <c r="B9" s="2">
        <v>99948</v>
      </c>
      <c r="C9" s="2">
        <v>121028</v>
      </c>
      <c r="D9" s="2">
        <v>117852</v>
      </c>
      <c r="E9" s="2">
        <v>77205</v>
      </c>
      <c r="F9" s="2">
        <v>807212</v>
      </c>
      <c r="G9" s="2">
        <v>104690</v>
      </c>
      <c r="H9" s="2">
        <v>167463</v>
      </c>
      <c r="I9" s="2">
        <v>230638</v>
      </c>
      <c r="J9" s="2">
        <v>217724</v>
      </c>
      <c r="K9" s="2">
        <v>174528</v>
      </c>
      <c r="L9" s="2">
        <v>124385</v>
      </c>
      <c r="M9" s="2">
        <v>153857</v>
      </c>
      <c r="N9" s="2">
        <f t="shared" si="0"/>
        <v>2396530</v>
      </c>
    </row>
    <row r="10" spans="1:14" x14ac:dyDescent="0.3">
      <c r="A10" t="s">
        <v>12</v>
      </c>
      <c r="B10" s="2">
        <v>214889</v>
      </c>
      <c r="C10" s="2">
        <v>241648</v>
      </c>
      <c r="D10" s="2">
        <v>230877</v>
      </c>
      <c r="E10" s="2">
        <v>259548</v>
      </c>
      <c r="F10" s="2">
        <v>277426</v>
      </c>
      <c r="G10" s="2">
        <v>199400</v>
      </c>
      <c r="H10" s="2">
        <v>254580</v>
      </c>
      <c r="I10" s="2">
        <v>252273</v>
      </c>
      <c r="J10" s="2">
        <v>272821</v>
      </c>
      <c r="K10" s="2">
        <v>252849</v>
      </c>
      <c r="L10" s="2">
        <v>151135</v>
      </c>
      <c r="M10" s="2">
        <v>128799</v>
      </c>
      <c r="N10" s="2">
        <f t="shared" si="0"/>
        <v>2736245</v>
      </c>
    </row>
    <row r="12" spans="1:14" x14ac:dyDescent="0.3">
      <c r="A12" t="s">
        <v>60</v>
      </c>
      <c r="B12" s="19">
        <f>SUM(B2:B10)</f>
        <v>834765</v>
      </c>
      <c r="C12" s="19">
        <f t="shared" ref="C12:M12" si="1">SUM(C2:C10)</f>
        <v>1102860</v>
      </c>
      <c r="D12" s="19">
        <f t="shared" si="1"/>
        <v>1051956</v>
      </c>
      <c r="E12" s="19">
        <f t="shared" si="1"/>
        <v>1036769</v>
      </c>
      <c r="F12" s="19">
        <f t="shared" si="1"/>
        <v>1849496</v>
      </c>
      <c r="G12" s="19">
        <f t="shared" si="1"/>
        <v>1038694</v>
      </c>
      <c r="H12" s="19">
        <f t="shared" si="1"/>
        <v>1345694</v>
      </c>
      <c r="I12" s="19">
        <f t="shared" si="1"/>
        <v>1530168</v>
      </c>
      <c r="J12" s="19">
        <f t="shared" si="1"/>
        <v>1452593</v>
      </c>
      <c r="K12" s="19">
        <f t="shared" si="1"/>
        <v>1373065</v>
      </c>
      <c r="L12" s="19">
        <f t="shared" si="1"/>
        <v>1402434</v>
      </c>
      <c r="M12" s="19">
        <f t="shared" si="1"/>
        <v>1326856</v>
      </c>
      <c r="N12" s="19">
        <f>SUM(B12:M12)</f>
        <v>15345350</v>
      </c>
    </row>
    <row r="14" spans="1:14" x14ac:dyDescent="0.3">
      <c r="A14" t="s">
        <v>62</v>
      </c>
      <c r="B14" s="2">
        <v>-616085</v>
      </c>
      <c r="C14" s="2">
        <v>-537964</v>
      </c>
      <c r="D14" s="2">
        <v>-569394</v>
      </c>
      <c r="E14" s="2">
        <v>-588240</v>
      </c>
      <c r="F14" s="2">
        <v>-608735</v>
      </c>
      <c r="G14" s="2">
        <v>-655524</v>
      </c>
      <c r="H14" s="2">
        <v>-560994</v>
      </c>
      <c r="I14" s="2">
        <v>-582121</v>
      </c>
      <c r="J14" s="2">
        <v>-568729</v>
      </c>
      <c r="K14" s="2">
        <v>-587308</v>
      </c>
      <c r="L14" s="2">
        <v>-593309</v>
      </c>
      <c r="M14" s="2">
        <v>-500210</v>
      </c>
      <c r="N14" s="2">
        <f t="shared" ref="N14:N17" si="2">SUM(B14:M14)</f>
        <v>-6968613</v>
      </c>
    </row>
    <row r="15" spans="1:14" x14ac:dyDescent="0.3">
      <c r="A15" t="s">
        <v>61</v>
      </c>
      <c r="B15" s="2">
        <v>-193905</v>
      </c>
      <c r="C15" s="2">
        <v>-126602</v>
      </c>
      <c r="D15" s="2">
        <v>-186529</v>
      </c>
      <c r="E15" s="2">
        <v>-137553</v>
      </c>
      <c r="F15" s="2">
        <v>-187573</v>
      </c>
      <c r="G15" s="2">
        <v>-187818</v>
      </c>
      <c r="H15" s="2">
        <v>-196694</v>
      </c>
      <c r="I15" s="2">
        <v>-131529</v>
      </c>
      <c r="J15" s="2">
        <v>-198780</v>
      </c>
      <c r="K15" s="2">
        <v>-169108</v>
      </c>
      <c r="L15" s="2">
        <v>-189124</v>
      </c>
      <c r="M15" s="2">
        <v>-135629</v>
      </c>
      <c r="N15" s="2">
        <f t="shared" si="2"/>
        <v>-2040844</v>
      </c>
    </row>
    <row r="16" spans="1:14" x14ac:dyDescent="0.3">
      <c r="A16" t="s">
        <v>63</v>
      </c>
      <c r="B16" s="2">
        <v>-75000</v>
      </c>
      <c r="C16" s="2">
        <v>-75000</v>
      </c>
      <c r="D16" s="2">
        <v>-75000</v>
      </c>
      <c r="E16" s="2">
        <v>-75000</v>
      </c>
      <c r="F16" s="2">
        <v>-75000</v>
      </c>
      <c r="G16" s="2">
        <v>-75000</v>
      </c>
      <c r="H16" s="2">
        <v>-75000</v>
      </c>
      <c r="I16" s="2">
        <v>-75000</v>
      </c>
      <c r="J16" s="2">
        <v>-75000</v>
      </c>
      <c r="K16" s="2">
        <v>-75000</v>
      </c>
      <c r="L16" s="2">
        <v>-75000</v>
      </c>
      <c r="M16" s="2">
        <v>-75000</v>
      </c>
      <c r="N16" s="2">
        <f t="shared" si="2"/>
        <v>-900000</v>
      </c>
    </row>
    <row r="17" spans="1:14" x14ac:dyDescent="0.3">
      <c r="A17" t="s">
        <v>64</v>
      </c>
      <c r="B17" s="2">
        <v>-64093</v>
      </c>
      <c r="C17" s="2">
        <v>-52754</v>
      </c>
      <c r="D17" s="2">
        <v>-49317</v>
      </c>
      <c r="E17" s="2">
        <v>-49335</v>
      </c>
      <c r="F17" s="2">
        <v>-65553</v>
      </c>
      <c r="G17" s="2">
        <v>-59889</v>
      </c>
      <c r="H17" s="2">
        <v>-37200</v>
      </c>
      <c r="I17" s="2">
        <v>-59438</v>
      </c>
      <c r="J17" s="2">
        <v>-59743</v>
      </c>
      <c r="K17" s="2">
        <v>-54441</v>
      </c>
      <c r="L17" s="2">
        <v>-40107</v>
      </c>
      <c r="M17" s="2">
        <v>-59045</v>
      </c>
      <c r="N17" s="2">
        <f t="shared" si="2"/>
        <v>-650915</v>
      </c>
    </row>
    <row r="19" spans="1:14" x14ac:dyDescent="0.3">
      <c r="A19" t="s">
        <v>65</v>
      </c>
      <c r="B19" s="19">
        <f>SUM(B14:B17)</f>
        <v>-949083</v>
      </c>
      <c r="C19" s="19">
        <f t="shared" ref="C19:M19" si="3">SUM(C14:C17)</f>
        <v>-792320</v>
      </c>
      <c r="D19" s="19">
        <f t="shared" si="3"/>
        <v>-880240</v>
      </c>
      <c r="E19" s="19">
        <f t="shared" si="3"/>
        <v>-850128</v>
      </c>
      <c r="F19" s="19">
        <f t="shared" si="3"/>
        <v>-936861</v>
      </c>
      <c r="G19" s="19">
        <f t="shared" si="3"/>
        <v>-978231</v>
      </c>
      <c r="H19" s="19">
        <f t="shared" si="3"/>
        <v>-869888</v>
      </c>
      <c r="I19" s="19">
        <f t="shared" si="3"/>
        <v>-848088</v>
      </c>
      <c r="J19" s="19">
        <f t="shared" si="3"/>
        <v>-902252</v>
      </c>
      <c r="K19" s="19">
        <f t="shared" si="3"/>
        <v>-885857</v>
      </c>
      <c r="L19" s="19">
        <f t="shared" si="3"/>
        <v>-897540</v>
      </c>
      <c r="M19" s="19">
        <f t="shared" si="3"/>
        <v>-769884</v>
      </c>
      <c r="N19" s="19">
        <f>SUM(B19:M19)</f>
        <v>-10560372</v>
      </c>
    </row>
    <row r="21" spans="1:14" x14ac:dyDescent="0.3">
      <c r="A21" t="s">
        <v>27</v>
      </c>
      <c r="B21" s="4">
        <f>B12+B19</f>
        <v>-114318</v>
      </c>
      <c r="C21" s="4">
        <f t="shared" ref="C21:M21" si="4">C12+C19</f>
        <v>310540</v>
      </c>
      <c r="D21" s="4">
        <f t="shared" si="4"/>
        <v>171716</v>
      </c>
      <c r="E21" s="4">
        <f t="shared" si="4"/>
        <v>186641</v>
      </c>
      <c r="F21" s="4">
        <f t="shared" si="4"/>
        <v>912635</v>
      </c>
      <c r="G21" s="4">
        <f t="shared" si="4"/>
        <v>60463</v>
      </c>
      <c r="H21" s="4">
        <f t="shared" si="4"/>
        <v>475806</v>
      </c>
      <c r="I21" s="4">
        <f t="shared" si="4"/>
        <v>682080</v>
      </c>
      <c r="J21" s="4">
        <f t="shared" si="4"/>
        <v>550341</v>
      </c>
      <c r="K21" s="4">
        <f t="shared" si="4"/>
        <v>487208</v>
      </c>
      <c r="L21" s="4">
        <f t="shared" si="4"/>
        <v>504894</v>
      </c>
      <c r="M21" s="4">
        <f t="shared" si="4"/>
        <v>556972</v>
      </c>
      <c r="N21" s="4">
        <f>SUM(B21:M21)</f>
        <v>4784978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694FB-73E2-4593-BE62-CA0A737E9219}">
  <sheetPr>
    <tabColor theme="7" tint="0.79998168889431442"/>
  </sheetPr>
  <dimension ref="A1:N21"/>
  <sheetViews>
    <sheetView tabSelected="1" zoomScale="130" zoomScaleNormal="130" workbookViewId="0">
      <selection activeCell="D6" sqref="D6"/>
    </sheetView>
  </sheetViews>
  <sheetFormatPr defaultRowHeight="14.4" x14ac:dyDescent="0.3"/>
  <cols>
    <col min="1" max="1" width="14" bestFit="1" customWidth="1"/>
    <col min="2" max="13" width="8.88671875" customWidth="1"/>
    <col min="14" max="14" width="10.5546875" bestFit="1" customWidth="1"/>
  </cols>
  <sheetData>
    <row r="1" spans="1:14" s="17" customFormat="1" x14ac:dyDescent="0.3">
      <c r="A1" s="18" t="s">
        <v>0</v>
      </c>
      <c r="B1" s="15" t="s">
        <v>6</v>
      </c>
      <c r="C1" s="15" t="s">
        <v>7</v>
      </c>
      <c r="D1" s="15" t="s">
        <v>8</v>
      </c>
      <c r="E1" s="15" t="s">
        <v>13</v>
      </c>
      <c r="F1" s="15" t="s">
        <v>14</v>
      </c>
      <c r="G1" s="15" t="s">
        <v>15</v>
      </c>
      <c r="H1" s="15" t="s">
        <v>51</v>
      </c>
      <c r="I1" s="15" t="s">
        <v>52</v>
      </c>
      <c r="J1" s="15" t="s">
        <v>53</v>
      </c>
      <c r="K1" s="15" t="s">
        <v>55</v>
      </c>
      <c r="L1" s="15" t="s">
        <v>56</v>
      </c>
      <c r="M1" s="15" t="s">
        <v>57</v>
      </c>
      <c r="N1" s="15" t="s">
        <v>66</v>
      </c>
    </row>
    <row r="2" spans="1:14" x14ac:dyDescent="0.3">
      <c r="A2" t="s">
        <v>3</v>
      </c>
      <c r="B2" s="2">
        <v>147381</v>
      </c>
      <c r="C2" s="2">
        <v>183969</v>
      </c>
      <c r="D2" s="2">
        <v>136950</v>
      </c>
      <c r="E2" s="2">
        <v>137727</v>
      </c>
      <c r="F2" s="2">
        <v>191538</v>
      </c>
      <c r="G2" s="2">
        <v>154568</v>
      </c>
      <c r="H2" s="2">
        <v>182616</v>
      </c>
      <c r="I2" s="2">
        <v>143517</v>
      </c>
      <c r="J2" s="2">
        <v>171500</v>
      </c>
      <c r="K2" s="2">
        <v>136481</v>
      </c>
      <c r="L2" s="2">
        <v>222517</v>
      </c>
      <c r="M2" s="2">
        <v>278235</v>
      </c>
      <c r="N2" s="2">
        <f t="shared" ref="N2:N10" si="0">SUM(B2:M2)</f>
        <v>2086999</v>
      </c>
    </row>
    <row r="3" spans="1:14" x14ac:dyDescent="0.3">
      <c r="A3" t="s">
        <v>1</v>
      </c>
      <c r="B3" s="2">
        <v>45070</v>
      </c>
      <c r="C3" s="2">
        <v>83086</v>
      </c>
      <c r="D3" s="2">
        <v>91846</v>
      </c>
      <c r="E3" s="2">
        <v>74084</v>
      </c>
      <c r="F3" s="2">
        <v>39279</v>
      </c>
      <c r="G3" s="2">
        <v>25889</v>
      </c>
      <c r="H3" s="2">
        <v>81555</v>
      </c>
      <c r="I3" s="2">
        <v>82202</v>
      </c>
      <c r="J3" s="2">
        <v>74830</v>
      </c>
      <c r="K3" s="2">
        <v>87648</v>
      </c>
      <c r="L3" s="2">
        <v>86039</v>
      </c>
      <c r="M3" s="2">
        <v>36396</v>
      </c>
      <c r="N3" s="2">
        <f t="shared" si="0"/>
        <v>807924</v>
      </c>
    </row>
    <row r="4" spans="1:14" x14ac:dyDescent="0.3">
      <c r="A4" t="s">
        <v>10</v>
      </c>
      <c r="B4" s="2">
        <v>106745</v>
      </c>
      <c r="C4" s="2">
        <v>232028</v>
      </c>
      <c r="D4" s="2">
        <v>220552</v>
      </c>
      <c r="E4" s="2">
        <v>166821</v>
      </c>
      <c r="F4" s="2">
        <v>199800</v>
      </c>
      <c r="G4" s="2">
        <v>178907</v>
      </c>
      <c r="H4" s="2">
        <v>177021</v>
      </c>
      <c r="I4" s="2">
        <v>231357</v>
      </c>
      <c r="J4" s="2">
        <v>159053</v>
      </c>
      <c r="K4" s="2">
        <v>266894</v>
      </c>
      <c r="L4" s="2">
        <v>253531</v>
      </c>
      <c r="M4" s="2">
        <v>256801</v>
      </c>
      <c r="N4" s="2">
        <f t="shared" si="0"/>
        <v>2449510</v>
      </c>
    </row>
    <row r="5" spans="1:14" x14ac:dyDescent="0.3">
      <c r="A5" t="s">
        <v>11</v>
      </c>
      <c r="B5" s="2">
        <v>58700</v>
      </c>
      <c r="C5" s="2">
        <v>85857</v>
      </c>
      <c r="D5" s="2">
        <v>75600</v>
      </c>
      <c r="E5" s="2">
        <v>78548</v>
      </c>
      <c r="F5" s="2">
        <v>47402</v>
      </c>
      <c r="G5" s="2">
        <v>37778</v>
      </c>
      <c r="H5" s="2">
        <v>65270</v>
      </c>
      <c r="I5" s="2">
        <v>39627</v>
      </c>
      <c r="J5" s="2">
        <v>51135</v>
      </c>
      <c r="K5" s="2">
        <v>26271</v>
      </c>
      <c r="L5" s="2">
        <v>54639</v>
      </c>
      <c r="M5" s="2">
        <v>53112</v>
      </c>
      <c r="N5" s="2">
        <f t="shared" si="0"/>
        <v>673939</v>
      </c>
    </row>
    <row r="6" spans="1:14" x14ac:dyDescent="0.3">
      <c r="A6" t="s">
        <v>2</v>
      </c>
      <c r="B6" s="2">
        <v>11331</v>
      </c>
      <c r="C6" s="2">
        <v>15130</v>
      </c>
      <c r="D6" s="2">
        <v>11294</v>
      </c>
      <c r="E6" s="2">
        <v>23673</v>
      </c>
      <c r="F6" s="2">
        <v>23748</v>
      </c>
      <c r="G6" s="2">
        <v>24360</v>
      </c>
      <c r="H6" s="2">
        <v>85567</v>
      </c>
      <c r="I6" s="2">
        <v>53365</v>
      </c>
      <c r="J6" s="2">
        <v>26627</v>
      </c>
      <c r="K6" s="2">
        <v>40698</v>
      </c>
      <c r="L6" s="2">
        <v>33037</v>
      </c>
      <c r="M6" s="2">
        <v>75212</v>
      </c>
      <c r="N6" s="2">
        <f t="shared" si="0"/>
        <v>424042</v>
      </c>
    </row>
    <row r="7" spans="1:14" x14ac:dyDescent="0.3">
      <c r="A7" t="s">
        <v>4</v>
      </c>
      <c r="B7" s="2">
        <v>128417</v>
      </c>
      <c r="C7" s="2">
        <v>110597</v>
      </c>
      <c r="D7" s="2">
        <v>143125</v>
      </c>
      <c r="E7" s="2">
        <v>133353</v>
      </c>
      <c r="F7" s="2">
        <v>124114</v>
      </c>
      <c r="G7" s="2">
        <v>147498</v>
      </c>
      <c r="H7" s="2">
        <v>123311</v>
      </c>
      <c r="I7" s="2">
        <v>279534</v>
      </c>
      <c r="J7" s="2">
        <v>241831</v>
      </c>
      <c r="K7" s="2">
        <v>151578</v>
      </c>
      <c r="L7" s="2">
        <v>247078</v>
      </c>
      <c r="M7" s="2">
        <v>135034</v>
      </c>
      <c r="N7" s="2">
        <f t="shared" si="0"/>
        <v>1965470</v>
      </c>
    </row>
    <row r="8" spans="1:14" x14ac:dyDescent="0.3">
      <c r="A8" t="s">
        <v>5</v>
      </c>
      <c r="B8" s="2">
        <v>22284</v>
      </c>
      <c r="C8" s="2">
        <v>29517</v>
      </c>
      <c r="D8" s="2">
        <v>23860</v>
      </c>
      <c r="E8" s="2">
        <v>85810</v>
      </c>
      <c r="F8" s="2">
        <v>138977</v>
      </c>
      <c r="G8" s="2">
        <v>165604</v>
      </c>
      <c r="H8" s="2">
        <v>208311</v>
      </c>
      <c r="I8" s="2">
        <v>217655</v>
      </c>
      <c r="J8" s="2">
        <v>237072</v>
      </c>
      <c r="K8" s="2">
        <v>236118</v>
      </c>
      <c r="L8" s="2">
        <v>230073</v>
      </c>
      <c r="M8" s="2">
        <v>209410</v>
      </c>
      <c r="N8" s="2">
        <f t="shared" si="0"/>
        <v>1804691</v>
      </c>
    </row>
    <row r="9" spans="1:14" x14ac:dyDescent="0.3">
      <c r="A9" t="s">
        <v>9</v>
      </c>
      <c r="B9" s="2">
        <v>99948</v>
      </c>
      <c r="C9" s="2">
        <v>121028</v>
      </c>
      <c r="D9" s="2">
        <v>117852</v>
      </c>
      <c r="E9" s="2">
        <v>77205</v>
      </c>
      <c r="F9" s="2">
        <v>807212</v>
      </c>
      <c r="G9" s="2">
        <v>104690</v>
      </c>
      <c r="H9" s="2">
        <v>167463</v>
      </c>
      <c r="I9" s="2">
        <v>230638</v>
      </c>
      <c r="J9" s="2">
        <v>217724</v>
      </c>
      <c r="K9" s="2">
        <v>174528</v>
      </c>
      <c r="L9" s="2">
        <v>124385</v>
      </c>
      <c r="M9" s="2">
        <v>153857</v>
      </c>
      <c r="N9" s="2">
        <f t="shared" si="0"/>
        <v>2396530</v>
      </c>
    </row>
    <row r="10" spans="1:14" x14ac:dyDescent="0.3">
      <c r="A10" t="s">
        <v>12</v>
      </c>
      <c r="B10" s="2">
        <v>214889</v>
      </c>
      <c r="C10" s="2">
        <v>241648</v>
      </c>
      <c r="D10" s="2">
        <v>230877</v>
      </c>
      <c r="E10" s="2">
        <v>259548</v>
      </c>
      <c r="F10" s="2">
        <v>277426</v>
      </c>
      <c r="G10" s="2">
        <v>199400</v>
      </c>
      <c r="H10" s="2">
        <v>254580</v>
      </c>
      <c r="I10" s="2">
        <v>252273</v>
      </c>
      <c r="J10" s="2">
        <v>272821</v>
      </c>
      <c r="K10" s="2">
        <v>252849</v>
      </c>
      <c r="L10" s="2">
        <v>151135</v>
      </c>
      <c r="M10" s="2">
        <v>128799</v>
      </c>
      <c r="N10" s="2">
        <f t="shared" si="0"/>
        <v>2736245</v>
      </c>
    </row>
    <row r="12" spans="1:14" x14ac:dyDescent="0.3">
      <c r="A12" t="s">
        <v>60</v>
      </c>
      <c r="B12" s="19">
        <f>SUM(B2:B10)</f>
        <v>834765</v>
      </c>
      <c r="C12" s="19">
        <f t="shared" ref="C12:M12" si="1">SUM(C2:C10)</f>
        <v>1102860</v>
      </c>
      <c r="D12" s="19">
        <f t="shared" si="1"/>
        <v>1051956</v>
      </c>
      <c r="E12" s="19">
        <f t="shared" si="1"/>
        <v>1036769</v>
      </c>
      <c r="F12" s="19">
        <f t="shared" si="1"/>
        <v>1849496</v>
      </c>
      <c r="G12" s="19">
        <f t="shared" si="1"/>
        <v>1038694</v>
      </c>
      <c r="H12" s="19">
        <f t="shared" si="1"/>
        <v>1345694</v>
      </c>
      <c r="I12" s="19">
        <f t="shared" si="1"/>
        <v>1530168</v>
      </c>
      <c r="J12" s="19">
        <f t="shared" si="1"/>
        <v>1452593</v>
      </c>
      <c r="K12" s="19">
        <f t="shared" si="1"/>
        <v>1373065</v>
      </c>
      <c r="L12" s="19">
        <f t="shared" si="1"/>
        <v>1402434</v>
      </c>
      <c r="M12" s="19">
        <f t="shared" si="1"/>
        <v>1326856</v>
      </c>
      <c r="N12" s="19">
        <f>SUM(B12:M12)</f>
        <v>15345350</v>
      </c>
    </row>
    <row r="14" spans="1:14" x14ac:dyDescent="0.3">
      <c r="A14" t="s">
        <v>62</v>
      </c>
      <c r="B14" s="2">
        <v>-616085</v>
      </c>
      <c r="C14" s="2">
        <v>-537964</v>
      </c>
      <c r="D14" s="2">
        <v>-569394</v>
      </c>
      <c r="E14" s="2">
        <v>-588240</v>
      </c>
      <c r="F14" s="2">
        <v>-608735</v>
      </c>
      <c r="G14" s="2">
        <v>-655524</v>
      </c>
      <c r="H14" s="2">
        <v>-560994</v>
      </c>
      <c r="I14" s="2">
        <v>-582121</v>
      </c>
      <c r="J14" s="2">
        <v>-568729</v>
      </c>
      <c r="K14" s="2">
        <v>-587308</v>
      </c>
      <c r="L14" s="2">
        <v>-593309</v>
      </c>
      <c r="M14" s="2">
        <v>-500210</v>
      </c>
      <c r="N14" s="2">
        <f t="shared" ref="N14:N17" si="2">SUM(B14:M14)</f>
        <v>-6968613</v>
      </c>
    </row>
    <row r="15" spans="1:14" x14ac:dyDescent="0.3">
      <c r="A15" t="s">
        <v>61</v>
      </c>
      <c r="B15" s="2">
        <v>-193905</v>
      </c>
      <c r="C15" s="2">
        <v>-126602</v>
      </c>
      <c r="D15" s="2">
        <v>-186529</v>
      </c>
      <c r="E15" s="2">
        <v>-137553</v>
      </c>
      <c r="F15" s="2">
        <v>-187573</v>
      </c>
      <c r="G15" s="2">
        <v>-187818</v>
      </c>
      <c r="H15" s="2">
        <v>-196694</v>
      </c>
      <c r="I15" s="2">
        <v>-131529</v>
      </c>
      <c r="J15" s="2">
        <v>-198780</v>
      </c>
      <c r="K15" s="2">
        <v>-169108</v>
      </c>
      <c r="L15" s="2">
        <v>-189124</v>
      </c>
      <c r="M15" s="2">
        <v>-135629</v>
      </c>
      <c r="N15" s="2">
        <f t="shared" si="2"/>
        <v>-2040844</v>
      </c>
    </row>
    <row r="16" spans="1:14" x14ac:dyDescent="0.3">
      <c r="A16" t="s">
        <v>63</v>
      </c>
      <c r="B16" s="2">
        <v>-75000</v>
      </c>
      <c r="C16" s="2">
        <v>-75000</v>
      </c>
      <c r="D16" s="2">
        <v>-75000</v>
      </c>
      <c r="E16" s="2">
        <v>-75000</v>
      </c>
      <c r="F16" s="2">
        <v>-75000</v>
      </c>
      <c r="G16" s="2">
        <v>-75000</v>
      </c>
      <c r="H16" s="2">
        <v>-75000</v>
      </c>
      <c r="I16" s="2">
        <v>-75000</v>
      </c>
      <c r="J16" s="2">
        <v>-75000</v>
      </c>
      <c r="K16" s="2">
        <v>-75000</v>
      </c>
      <c r="L16" s="2">
        <v>-75000</v>
      </c>
      <c r="M16" s="2">
        <v>-75000</v>
      </c>
      <c r="N16" s="2">
        <f t="shared" si="2"/>
        <v>-900000</v>
      </c>
    </row>
    <row r="17" spans="1:14" x14ac:dyDescent="0.3">
      <c r="A17" t="s">
        <v>64</v>
      </c>
      <c r="B17" s="2">
        <v>-64093</v>
      </c>
      <c r="C17" s="2">
        <v>-52754</v>
      </c>
      <c r="D17" s="2">
        <v>-49317</v>
      </c>
      <c r="E17" s="2">
        <v>-49335</v>
      </c>
      <c r="F17" s="2">
        <v>-65553</v>
      </c>
      <c r="G17" s="2">
        <v>-59889</v>
      </c>
      <c r="H17" s="2">
        <v>-37200</v>
      </c>
      <c r="I17" s="2">
        <v>-59438</v>
      </c>
      <c r="J17" s="2">
        <v>-59743</v>
      </c>
      <c r="K17" s="2">
        <v>-54441</v>
      </c>
      <c r="L17" s="2">
        <v>-40107</v>
      </c>
      <c r="M17" s="2">
        <v>-59045</v>
      </c>
      <c r="N17" s="2">
        <f t="shared" si="2"/>
        <v>-650915</v>
      </c>
    </row>
    <row r="19" spans="1:14" x14ac:dyDescent="0.3">
      <c r="A19" t="s">
        <v>65</v>
      </c>
      <c r="B19" s="19">
        <f>SUM(B14:B17)</f>
        <v>-949083</v>
      </c>
      <c r="C19" s="19">
        <f t="shared" ref="C19:M19" si="3">SUM(C14:C17)</f>
        <v>-792320</v>
      </c>
      <c r="D19" s="19">
        <f t="shared" si="3"/>
        <v>-880240</v>
      </c>
      <c r="E19" s="19">
        <f t="shared" si="3"/>
        <v>-850128</v>
      </c>
      <c r="F19" s="19">
        <f t="shared" si="3"/>
        <v>-936861</v>
      </c>
      <c r="G19" s="19">
        <f t="shared" si="3"/>
        <v>-978231</v>
      </c>
      <c r="H19" s="19">
        <f t="shared" si="3"/>
        <v>-869888</v>
      </c>
      <c r="I19" s="19">
        <f t="shared" si="3"/>
        <v>-848088</v>
      </c>
      <c r="J19" s="19">
        <f t="shared" si="3"/>
        <v>-902252</v>
      </c>
      <c r="K19" s="19">
        <f t="shared" si="3"/>
        <v>-885857</v>
      </c>
      <c r="L19" s="19">
        <f t="shared" si="3"/>
        <v>-897540</v>
      </c>
      <c r="M19" s="19">
        <f t="shared" si="3"/>
        <v>-769884</v>
      </c>
      <c r="N19" s="19">
        <f>SUM(B19:M19)</f>
        <v>-10560372</v>
      </c>
    </row>
    <row r="21" spans="1:14" x14ac:dyDescent="0.3">
      <c r="A21" t="s">
        <v>27</v>
      </c>
      <c r="B21" s="4">
        <f>B12+B19</f>
        <v>-114318</v>
      </c>
      <c r="C21" s="4">
        <f t="shared" ref="C21:M21" si="4">C12+C19</f>
        <v>310540</v>
      </c>
      <c r="D21" s="4">
        <f t="shared" si="4"/>
        <v>171716</v>
      </c>
      <c r="E21" s="4">
        <f t="shared" si="4"/>
        <v>186641</v>
      </c>
      <c r="F21" s="4">
        <f t="shared" si="4"/>
        <v>912635</v>
      </c>
      <c r="G21" s="4">
        <f t="shared" si="4"/>
        <v>60463</v>
      </c>
      <c r="H21" s="4">
        <f t="shared" si="4"/>
        <v>475806</v>
      </c>
      <c r="I21" s="4">
        <f t="shared" si="4"/>
        <v>682080</v>
      </c>
      <c r="J21" s="4">
        <f t="shared" si="4"/>
        <v>550341</v>
      </c>
      <c r="K21" s="4">
        <f t="shared" si="4"/>
        <v>487208</v>
      </c>
      <c r="L21" s="4">
        <f t="shared" si="4"/>
        <v>504894</v>
      </c>
      <c r="M21" s="4">
        <f t="shared" si="4"/>
        <v>556972</v>
      </c>
      <c r="N21" s="4">
        <f>SUM(B21:M21)</f>
        <v>4784978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308E3-D12D-4152-958C-2722EB24883D}">
  <dimension ref="A1:E8"/>
  <sheetViews>
    <sheetView zoomScale="140" zoomScaleNormal="140" workbookViewId="0">
      <selection activeCell="F11" sqref="F11"/>
    </sheetView>
  </sheetViews>
  <sheetFormatPr defaultRowHeight="14.4" outlineLevelCol="1" x14ac:dyDescent="0.3"/>
  <cols>
    <col min="1" max="1" width="4.33203125" customWidth="1" outlineLevel="1"/>
    <col min="2" max="2" width="11.77734375" customWidth="1" outlineLevel="1"/>
    <col min="3" max="4" width="8.88671875" customWidth="1" outlineLevel="1"/>
    <col min="5" max="5" width="4.88671875" customWidth="1" outlineLevel="1"/>
  </cols>
  <sheetData>
    <row r="1" spans="2:4" ht="18" x14ac:dyDescent="0.35">
      <c r="B1" s="11" t="s">
        <v>36</v>
      </c>
    </row>
    <row r="3" spans="2:4" x14ac:dyDescent="0.3">
      <c r="B3" s="1" t="s">
        <v>30</v>
      </c>
      <c r="C3" s="1">
        <v>2020</v>
      </c>
      <c r="D3" s="1">
        <v>2021</v>
      </c>
    </row>
    <row r="4" spans="2:4" x14ac:dyDescent="0.3">
      <c r="B4" s="10" t="s">
        <v>31</v>
      </c>
      <c r="C4" s="10">
        <v>371296</v>
      </c>
      <c r="D4" s="10">
        <v>339363</v>
      </c>
    </row>
    <row r="5" spans="2:4" x14ac:dyDescent="0.3">
      <c r="B5" s="10" t="s">
        <v>32</v>
      </c>
      <c r="C5" s="10">
        <v>436761</v>
      </c>
      <c r="D5" s="10">
        <v>278798</v>
      </c>
    </row>
    <row r="6" spans="2:4" x14ac:dyDescent="0.3">
      <c r="B6" s="10" t="s">
        <v>33</v>
      </c>
      <c r="C6" s="10">
        <v>325587</v>
      </c>
      <c r="D6" s="10">
        <v>285377</v>
      </c>
    </row>
    <row r="7" spans="2:4" x14ac:dyDescent="0.3">
      <c r="B7" s="10" t="s">
        <v>34</v>
      </c>
      <c r="C7" s="10">
        <v>464781</v>
      </c>
      <c r="D7" s="10">
        <v>453616</v>
      </c>
    </row>
    <row r="8" spans="2:4" x14ac:dyDescent="0.3">
      <c r="B8" s="10" t="s">
        <v>35</v>
      </c>
      <c r="C8" s="10">
        <v>304640</v>
      </c>
      <c r="D8" s="10">
        <v>263270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AC527-19B4-4B66-8A6B-324BA65C60F7}">
  <sheetPr>
    <tabColor rgb="FFFFC000"/>
  </sheetPr>
  <dimension ref="B2:E26"/>
  <sheetViews>
    <sheetView zoomScale="145" zoomScaleNormal="145" workbookViewId="0"/>
  </sheetViews>
  <sheetFormatPr defaultRowHeight="14.4" outlineLevelRow="1" x14ac:dyDescent="0.3"/>
  <cols>
    <col min="1" max="1" width="5.21875" customWidth="1"/>
    <col min="2" max="2" width="6.21875" customWidth="1"/>
  </cols>
  <sheetData>
    <row r="2" spans="2:5" x14ac:dyDescent="0.3">
      <c r="D2" s="15" t="s">
        <v>43</v>
      </c>
      <c r="E2" s="15" t="s">
        <v>44</v>
      </c>
    </row>
    <row r="3" spans="2:5" ht="14.4" customHeight="1" outlineLevel="1" x14ac:dyDescent="0.3">
      <c r="B3" s="21" t="s">
        <v>42</v>
      </c>
      <c r="C3" s="10" t="s">
        <v>37</v>
      </c>
      <c r="D3" s="13">
        <v>32</v>
      </c>
      <c r="E3" s="13">
        <v>43</v>
      </c>
    </row>
    <row r="4" spans="2:5" outlineLevel="1" x14ac:dyDescent="0.3">
      <c r="B4" s="21"/>
      <c r="C4" s="10" t="s">
        <v>38</v>
      </c>
      <c r="D4" s="13">
        <v>29</v>
      </c>
      <c r="E4" s="13">
        <v>34</v>
      </c>
    </row>
    <row r="5" spans="2:5" outlineLevel="1" x14ac:dyDescent="0.3">
      <c r="B5" s="21"/>
      <c r="C5" s="10" t="s">
        <v>39</v>
      </c>
      <c r="D5" s="13">
        <v>31</v>
      </c>
      <c r="E5" s="13">
        <v>40</v>
      </c>
    </row>
    <row r="6" spans="2:5" outlineLevel="1" x14ac:dyDescent="0.3">
      <c r="B6" s="21"/>
      <c r="C6" s="10" t="s">
        <v>40</v>
      </c>
      <c r="D6" s="13">
        <v>33</v>
      </c>
      <c r="E6" s="13">
        <v>32</v>
      </c>
    </row>
    <row r="7" spans="2:5" outlineLevel="1" x14ac:dyDescent="0.3">
      <c r="B7" s="21"/>
      <c r="C7" s="10" t="s">
        <v>41</v>
      </c>
      <c r="D7" s="13">
        <v>26</v>
      </c>
      <c r="E7" s="13">
        <v>42</v>
      </c>
    </row>
    <row r="8" spans="2:5" x14ac:dyDescent="0.3">
      <c r="B8" s="21"/>
      <c r="C8" s="12" t="str">
        <f>B3</f>
        <v>Vecka 1</v>
      </c>
      <c r="D8" s="14">
        <f t="shared" ref="D8:E8" si="0">SUM(D3:D7)</f>
        <v>151</v>
      </c>
      <c r="E8" s="14">
        <f t="shared" si="0"/>
        <v>191</v>
      </c>
    </row>
    <row r="9" spans="2:5" outlineLevel="1" x14ac:dyDescent="0.3">
      <c r="B9" s="21" t="s">
        <v>45</v>
      </c>
      <c r="C9" s="10" t="s">
        <v>37</v>
      </c>
      <c r="D9" s="13">
        <v>35</v>
      </c>
      <c r="E9" s="13">
        <v>35</v>
      </c>
    </row>
    <row r="10" spans="2:5" outlineLevel="1" x14ac:dyDescent="0.3">
      <c r="B10" s="21"/>
      <c r="C10" s="10" t="s">
        <v>38</v>
      </c>
      <c r="D10" s="13">
        <v>35</v>
      </c>
      <c r="E10" s="13">
        <v>34</v>
      </c>
    </row>
    <row r="11" spans="2:5" outlineLevel="1" x14ac:dyDescent="0.3">
      <c r="B11" s="21"/>
      <c r="C11" s="10" t="s">
        <v>39</v>
      </c>
      <c r="D11" s="13">
        <v>35</v>
      </c>
      <c r="E11" s="13">
        <v>33</v>
      </c>
    </row>
    <row r="12" spans="2:5" outlineLevel="1" x14ac:dyDescent="0.3">
      <c r="B12" s="21"/>
      <c r="C12" s="10" t="s">
        <v>40</v>
      </c>
      <c r="D12" s="13">
        <v>41</v>
      </c>
      <c r="E12" s="13">
        <v>29</v>
      </c>
    </row>
    <row r="13" spans="2:5" outlineLevel="1" x14ac:dyDescent="0.3">
      <c r="B13" s="21"/>
      <c r="C13" s="10" t="s">
        <v>41</v>
      </c>
      <c r="D13" s="13">
        <v>30</v>
      </c>
      <c r="E13" s="13">
        <v>37</v>
      </c>
    </row>
    <row r="14" spans="2:5" x14ac:dyDescent="0.3">
      <c r="B14" s="21"/>
      <c r="C14" s="12" t="str">
        <f>B9</f>
        <v>Vecka 2</v>
      </c>
      <c r="D14" s="14">
        <f t="shared" ref="D14:E14" si="1">SUM(D9:D13)</f>
        <v>176</v>
      </c>
      <c r="E14" s="14">
        <f t="shared" si="1"/>
        <v>168</v>
      </c>
    </row>
    <row r="15" spans="2:5" outlineLevel="1" x14ac:dyDescent="0.3">
      <c r="B15" s="21" t="s">
        <v>46</v>
      </c>
      <c r="C15" s="10" t="s">
        <v>37</v>
      </c>
      <c r="D15" s="13">
        <v>32</v>
      </c>
      <c r="E15" s="13">
        <v>28</v>
      </c>
    </row>
    <row r="16" spans="2:5" outlineLevel="1" x14ac:dyDescent="0.3">
      <c r="B16" s="21"/>
      <c r="C16" s="10" t="s">
        <v>38</v>
      </c>
      <c r="D16" s="13">
        <v>39</v>
      </c>
      <c r="E16" s="13">
        <v>33</v>
      </c>
    </row>
    <row r="17" spans="2:5" outlineLevel="1" x14ac:dyDescent="0.3">
      <c r="B17" s="21"/>
      <c r="C17" s="10" t="s">
        <v>39</v>
      </c>
      <c r="D17" s="13">
        <v>27</v>
      </c>
      <c r="E17" s="13">
        <v>38</v>
      </c>
    </row>
    <row r="18" spans="2:5" outlineLevel="1" x14ac:dyDescent="0.3">
      <c r="B18" s="21"/>
      <c r="C18" s="10" t="s">
        <v>40</v>
      </c>
      <c r="D18" s="13">
        <v>37</v>
      </c>
      <c r="E18" s="13">
        <v>39</v>
      </c>
    </row>
    <row r="19" spans="2:5" outlineLevel="1" x14ac:dyDescent="0.3">
      <c r="B19" s="21"/>
      <c r="C19" s="10" t="s">
        <v>41</v>
      </c>
      <c r="D19" s="13">
        <v>43</v>
      </c>
      <c r="E19" s="13">
        <v>39</v>
      </c>
    </row>
    <row r="20" spans="2:5" x14ac:dyDescent="0.3">
      <c r="B20" s="21"/>
      <c r="C20" s="12" t="str">
        <f>B15</f>
        <v>Vecka 3</v>
      </c>
      <c r="D20" s="14">
        <f t="shared" ref="D20:E20" si="2">SUM(D15:D19)</f>
        <v>178</v>
      </c>
      <c r="E20" s="14">
        <f t="shared" si="2"/>
        <v>177</v>
      </c>
    </row>
    <row r="21" spans="2:5" outlineLevel="1" x14ac:dyDescent="0.3">
      <c r="B21" s="21" t="s">
        <v>47</v>
      </c>
      <c r="C21" s="10" t="s">
        <v>37</v>
      </c>
      <c r="D21" s="13">
        <v>31</v>
      </c>
      <c r="E21" s="13">
        <v>42</v>
      </c>
    </row>
    <row r="22" spans="2:5" outlineLevel="1" x14ac:dyDescent="0.3">
      <c r="B22" s="21"/>
      <c r="C22" s="10" t="s">
        <v>38</v>
      </c>
      <c r="D22" s="13">
        <v>34</v>
      </c>
      <c r="E22" s="13">
        <v>34</v>
      </c>
    </row>
    <row r="23" spans="2:5" outlineLevel="1" x14ac:dyDescent="0.3">
      <c r="B23" s="21"/>
      <c r="C23" s="10" t="s">
        <v>39</v>
      </c>
      <c r="D23" s="13">
        <v>39</v>
      </c>
      <c r="E23" s="13">
        <v>42</v>
      </c>
    </row>
    <row r="24" spans="2:5" outlineLevel="1" x14ac:dyDescent="0.3">
      <c r="B24" s="21"/>
      <c r="C24" s="10" t="s">
        <v>40</v>
      </c>
      <c r="D24" s="13">
        <v>37</v>
      </c>
      <c r="E24" s="13">
        <v>32</v>
      </c>
    </row>
    <row r="25" spans="2:5" outlineLevel="1" x14ac:dyDescent="0.3">
      <c r="B25" s="21"/>
      <c r="C25" s="10" t="s">
        <v>41</v>
      </c>
      <c r="D25" s="13">
        <v>26</v>
      </c>
      <c r="E25" s="13">
        <v>26</v>
      </c>
    </row>
    <row r="26" spans="2:5" x14ac:dyDescent="0.3">
      <c r="B26" s="21"/>
      <c r="C26" s="12" t="str">
        <f t="shared" ref="C26" si="3">B21</f>
        <v>Vecka 4</v>
      </c>
      <c r="D26" s="14">
        <f t="shared" ref="D26:E26" si="4">SUM(D21:D25)</f>
        <v>167</v>
      </c>
      <c r="E26" s="14">
        <f t="shared" si="4"/>
        <v>176</v>
      </c>
    </row>
  </sheetData>
  <mergeCells count="4">
    <mergeCell ref="B3:B8"/>
    <mergeCell ref="B9:B14"/>
    <mergeCell ref="B15:B20"/>
    <mergeCell ref="B21:B26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DCF02-AE6F-4F30-BBA9-2AA4BACAC498}">
  <sheetPr>
    <tabColor rgb="FFFFC000"/>
  </sheetPr>
  <dimension ref="B2:W9"/>
  <sheetViews>
    <sheetView showGridLines="0" topLeftCell="E1" zoomScale="120" zoomScaleNormal="120" workbookViewId="0">
      <selection activeCell="K2" sqref="K2"/>
    </sheetView>
  </sheetViews>
  <sheetFormatPr defaultRowHeight="14.4" outlineLevelCol="1" x14ac:dyDescent="0.3"/>
  <cols>
    <col min="1" max="1" width="8.21875" customWidth="1"/>
    <col min="15" max="15" width="11.109375" customWidth="1"/>
    <col min="16" max="22" width="8.88671875" hidden="1" customWidth="1" outlineLevel="1"/>
    <col min="23" max="23" width="8.88671875" collapsed="1"/>
  </cols>
  <sheetData>
    <row r="2" spans="2:15" x14ac:dyDescent="0.3">
      <c r="O2" s="1" t="s">
        <v>50</v>
      </c>
    </row>
    <row r="3" spans="2:15" x14ac:dyDescent="0.3">
      <c r="B3" s="1" t="s">
        <v>48</v>
      </c>
      <c r="C3" s="1" t="s">
        <v>49</v>
      </c>
    </row>
    <row r="4" spans="2:15" x14ac:dyDescent="0.3">
      <c r="B4" t="s">
        <v>6</v>
      </c>
      <c r="C4" s="16">
        <v>25000</v>
      </c>
    </row>
    <row r="5" spans="2:15" x14ac:dyDescent="0.3">
      <c r="B5" t="s">
        <v>7</v>
      </c>
      <c r="C5" s="16">
        <v>31000</v>
      </c>
    </row>
    <row r="6" spans="2:15" x14ac:dyDescent="0.3">
      <c r="B6" t="s">
        <v>8</v>
      </c>
      <c r="C6" s="16">
        <v>19500</v>
      </c>
    </row>
    <row r="7" spans="2:15" x14ac:dyDescent="0.3">
      <c r="B7" t="s">
        <v>13</v>
      </c>
      <c r="C7" s="16">
        <v>27800</v>
      </c>
    </row>
    <row r="8" spans="2:15" x14ac:dyDescent="0.3">
      <c r="B8" t="s">
        <v>14</v>
      </c>
      <c r="C8" s="16">
        <v>29300</v>
      </c>
    </row>
    <row r="9" spans="2:15" x14ac:dyDescent="0.3">
      <c r="B9" t="s">
        <v>15</v>
      </c>
      <c r="C9" s="16">
        <v>19400</v>
      </c>
    </row>
  </sheetData>
  <phoneticPr fontId="2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8</vt:i4>
      </vt:variant>
    </vt:vector>
  </HeadingPairs>
  <TitlesOfParts>
    <vt:vector size="8" baseType="lpstr">
      <vt:lpstr>Start</vt:lpstr>
      <vt:lpstr>Gruppera kolumner</vt:lpstr>
      <vt:lpstr>Gruppera rader</vt:lpstr>
      <vt:lpstr>Rad och kolumn</vt:lpstr>
      <vt:lpstr>Autodisposition</vt:lpstr>
      <vt:lpstr>Gruppering diagram</vt:lpstr>
      <vt:lpstr>Gruppering tips1</vt:lpstr>
      <vt:lpstr>Gruppering tips2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2025-10-30T13:19:10Z</dcterms:modified>
</cp:coreProperties>
</file>